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38" firstSheet="1" activeTab="1"/>
  </bookViews>
  <sheets>
    <sheet name="1-Policies" sheetId="1" state="hidden" r:id="rId1"/>
    <sheet name="Bursa-BS" sheetId="2" r:id="rId2"/>
    <sheet name="Bursa-Equity" sheetId="3" r:id="rId3"/>
    <sheet name="Bursa-IS" sheetId="4" r:id="rId4"/>
    <sheet name="Bursa-CF" sheetId="5" r:id="rId5"/>
  </sheets>
  <definedNames>
    <definedName name="ExcRate_BS">#REF!</definedName>
    <definedName name="ExcRate_IS">#REF!</definedName>
    <definedName name="_xlnm.Print_Area" localSheetId="1">'Bursa-BS'!$A$1:$D$55</definedName>
    <definedName name="_xlnm.Print_Area" localSheetId="4">'Bursa-CF'!$A$1:$E$61</definedName>
    <definedName name="_xlnm.Print_Area" localSheetId="2">'Bursa-Equity'!$A$1:$O$34</definedName>
    <definedName name="_xlnm.Print_Area" localSheetId="3">'Bursa-IS'!$A$1:$F$52</definedName>
    <definedName name="_xlnm.Print_Titles" localSheetId="1">'Bursa-BS'!$1:$2</definedName>
    <definedName name="_xlnm.Print_Titles" localSheetId="4">'Bursa-CF'!$1:$3</definedName>
    <definedName name="_xlnm.Print_Titles" localSheetId="3">'Bursa-IS'!$1:$5</definedName>
  </definedNames>
  <calcPr fullCalcOnLoad="1"/>
</workbook>
</file>

<file path=xl/sharedStrings.xml><?xml version="1.0" encoding="utf-8"?>
<sst xmlns="http://schemas.openxmlformats.org/spreadsheetml/2006/main" count="267" uniqueCount="138">
  <si>
    <t>EFFECT OF CHANGES IN EXCHANGE RATE</t>
  </si>
  <si>
    <t xml:space="preserve"> </t>
  </si>
  <si>
    <t>-</t>
  </si>
  <si>
    <t>=</t>
  </si>
  <si>
    <t>RALCO CORPORATION BERHAD</t>
  </si>
  <si>
    <t>PROPERTY, PLANT AND EQUIPMENT</t>
  </si>
  <si>
    <t>CURRENT ASSETS</t>
  </si>
  <si>
    <t>CURRENT LIABILITIES</t>
  </si>
  <si>
    <t>NET CURRENT ASSETS / (LIABILITIES)</t>
  </si>
  <si>
    <t>SHARE CAPITAL</t>
  </si>
  <si>
    <t>SHAREHOLDERS' EQUITY</t>
  </si>
  <si>
    <t>RALCO CORPORATION BERHAD (333101-V)</t>
  </si>
  <si>
    <t>CASH FLOWS FROM OPERATING ACTIVITIES</t>
  </si>
  <si>
    <t xml:space="preserve">   Adjustments for:</t>
  </si>
  <si>
    <t xml:space="preserve">      Depreciation</t>
  </si>
  <si>
    <t xml:space="preserve">      Allowance for doubtful debts written back</t>
  </si>
  <si>
    <t xml:space="preserve">      Property, plant and equipment written off</t>
  </si>
  <si>
    <t xml:space="preserve">      Interest expenses</t>
  </si>
  <si>
    <t>Operating profit before working capital changes</t>
  </si>
  <si>
    <t xml:space="preserve">   Changes in inventories</t>
  </si>
  <si>
    <t xml:space="preserve">   Changes in receivables</t>
  </si>
  <si>
    <t xml:space="preserve">   Changes in payables</t>
  </si>
  <si>
    <t xml:space="preserve">   Interest paid</t>
  </si>
  <si>
    <t xml:space="preserve">   Tax paid</t>
  </si>
  <si>
    <t>CASH FLOWS FROM INVESTING ACTIVITIES</t>
  </si>
  <si>
    <t xml:space="preserve">   Purchase of property, plant and equipment</t>
  </si>
  <si>
    <t xml:space="preserve">   Proceeds from disposal of property, plant and equipment</t>
  </si>
  <si>
    <t>Net cash used in investing activities</t>
  </si>
  <si>
    <t>CASH FLOWS FROM FINANCING ACTIVITIES</t>
  </si>
  <si>
    <t xml:space="preserve">   Repayment of term loans</t>
  </si>
  <si>
    <t xml:space="preserve">   Term loan released</t>
  </si>
  <si>
    <t>NET CHANGES IN CASH AND CASH EQUIVALENTS</t>
  </si>
  <si>
    <t>CASH AND CASH EQUIVALENTS BROUGHT FORWARD</t>
  </si>
  <si>
    <t>CASH AND CASH EQUIVALENTS CARRIED FORWARD</t>
  </si>
  <si>
    <t xml:space="preserve">   Represented by:</t>
  </si>
  <si>
    <t>CASH AND BANK BALANCES</t>
  </si>
  <si>
    <t>BANK OVERDRAFTS</t>
  </si>
  <si>
    <t>(The Condensed Consolidated Cash Flow Statements should be read in conjunction with the Annual Financial Report</t>
  </si>
  <si>
    <t>for the year ended 31 December 2004)</t>
  </si>
  <si>
    <t>Total</t>
  </si>
  <si>
    <t>NOTES TO AND FORMING PART OF THE FINANCIAL STATEMENTS</t>
  </si>
  <si>
    <t>SIGNIFICANT ACCOUNTING POLICIES</t>
  </si>
  <si>
    <t>(a)</t>
  </si>
  <si>
    <t>Basis of preparations</t>
  </si>
  <si>
    <t>(b)</t>
  </si>
  <si>
    <t>Subsidiary companies</t>
  </si>
  <si>
    <t>(c)</t>
  </si>
  <si>
    <t>Basis of consolidation</t>
  </si>
  <si>
    <t>(d)</t>
  </si>
  <si>
    <t>Goodwill or negative goodwill on acquisition</t>
  </si>
  <si>
    <t>(Incorporated in Malaysia)</t>
  </si>
  <si>
    <t>QUARTERLY REPORT</t>
  </si>
  <si>
    <t>The figures have not been audited.</t>
  </si>
  <si>
    <t>INDIVIDUAL QUARTER</t>
  </si>
  <si>
    <t>CURRENT</t>
  </si>
  <si>
    <t>PRECEDING YEAR</t>
  </si>
  <si>
    <t>YEAR</t>
  </si>
  <si>
    <t>CORRESPONDING</t>
  </si>
  <si>
    <t>QUARTER</t>
  </si>
  <si>
    <t>TO DATE</t>
  </si>
  <si>
    <t>PERIOD</t>
  </si>
  <si>
    <t>RM'000</t>
  </si>
  <si>
    <t>Gross revenue</t>
  </si>
  <si>
    <t>Cost of sales</t>
  </si>
  <si>
    <t>Gross profit</t>
  </si>
  <si>
    <t>Other operating income</t>
  </si>
  <si>
    <t>Selling and distribution costs</t>
  </si>
  <si>
    <t>Administrative and general expenses</t>
  </si>
  <si>
    <t>Finance costs</t>
  </si>
  <si>
    <t>Minority interest</t>
  </si>
  <si>
    <t>Net dividend per share (sen)</t>
  </si>
  <si>
    <t>Earnings per share (sen)</t>
  </si>
  <si>
    <t xml:space="preserve">(The Condensed Consolidated Income Statements should be read in conjunction with the Annual Financial Report for the </t>
  </si>
  <si>
    <t>year ended 31 December 2004)</t>
  </si>
  <si>
    <t>DEFERRED TAX ASSETS</t>
  </si>
  <si>
    <t xml:space="preserve">  Inventories</t>
  </si>
  <si>
    <t xml:space="preserve">  Trade and other receivables</t>
  </si>
  <si>
    <t xml:space="preserve">  Tax recoverable</t>
  </si>
  <si>
    <t xml:space="preserve">  Cash and bank balances</t>
  </si>
  <si>
    <t xml:space="preserve">  Less:</t>
  </si>
  <si>
    <t xml:space="preserve">  Trade and other payables</t>
  </si>
  <si>
    <t xml:space="preserve">  Bank borrowings</t>
  </si>
  <si>
    <t xml:space="preserve">  Tax payable</t>
  </si>
  <si>
    <t xml:space="preserve">   Financed by :</t>
  </si>
  <si>
    <t>UNAPPROPRIATED PROFIT</t>
  </si>
  <si>
    <t>BANK TERM LOANS</t>
  </si>
  <si>
    <t>DEFERRED TAX LIABILITIES</t>
  </si>
  <si>
    <t xml:space="preserve">(The Condensed Consolidated Balance Sheets should be read in conjunction with the Annual </t>
  </si>
  <si>
    <t>Financial Report for the year ended 31 December 2004)</t>
  </si>
  <si>
    <t xml:space="preserve">  ----------- Unappropriated profit ------------</t>
  </si>
  <si>
    <t>Share</t>
  </si>
  <si>
    <t>Proposed</t>
  </si>
  <si>
    <t/>
  </si>
  <si>
    <t>capital</t>
  </si>
  <si>
    <t>premium</t>
  </si>
  <si>
    <t>Undistributed</t>
  </si>
  <si>
    <t>dividend</t>
  </si>
  <si>
    <t>Sub-total</t>
  </si>
  <si>
    <t>At 1 January 2004</t>
  </si>
  <si>
    <t>Net loss for the period</t>
  </si>
  <si>
    <t>Share issued pursuant to:</t>
  </si>
  <si>
    <t>- bonus issue</t>
  </si>
  <si>
    <t>- right issue</t>
  </si>
  <si>
    <t>Net loss for the year</t>
  </si>
  <si>
    <t>(The Condensed Consolidated Statement of Changes in Equity should be read in conjunction with the Annual Financial</t>
  </si>
  <si>
    <t>Report for the year ended 31 December 2004)</t>
  </si>
  <si>
    <t>Quarterly report on consolidated results for the 4th quarter ended 31 December 2005.</t>
  </si>
  <si>
    <t>At 31 December 2004</t>
  </si>
  <si>
    <t>At 31 December 2005</t>
  </si>
  <si>
    <t xml:space="preserve">   Proceeds from issuance of shares</t>
  </si>
  <si>
    <t>Exchange Translation Difference</t>
  </si>
  <si>
    <t>Exchange differences on</t>
  </si>
  <si>
    <t>- translating foreign operations</t>
  </si>
  <si>
    <t>CONDENSED CONSOLIDATED BALANCE SHEET</t>
  </si>
  <si>
    <t>(UNAUDITED)</t>
  </si>
  <si>
    <t>(AUDITED)</t>
  </si>
  <si>
    <t>At 1 January 2005</t>
  </si>
  <si>
    <t>Other operating expenses</t>
  </si>
  <si>
    <t>CONDENSED CONSOLIDATED INCOME STATEMENT FOR TWELVE MONTHS ENDED 31 DECEMBER 2005</t>
  </si>
  <si>
    <t>CONDENSED CONSOLIDATED STATEMENT OF CHANGES IN EQUITY FOR TWELVE MONTHS ENDED 31 DECEMBER 2005</t>
  </si>
  <si>
    <t>CONDENSED CONSOLIDATED CASH FLOW STATEMENT FOR TWELVE MONTHS ENDED 31 DECEMBER 2005</t>
  </si>
  <si>
    <t xml:space="preserve">      (Gain) / Loss on disposal of property, plant and equipment</t>
  </si>
  <si>
    <t>AS AT</t>
  </si>
  <si>
    <t>MINORITY INTERESTS</t>
  </si>
  <si>
    <t>LONG TERM CREDITORS</t>
  </si>
  <si>
    <t>Loss in operations</t>
  </si>
  <si>
    <t>Loss before tax</t>
  </si>
  <si>
    <t>Tax income</t>
  </si>
  <si>
    <t>Loss after tax</t>
  </si>
  <si>
    <t xml:space="preserve">   Tax refunded</t>
  </si>
  <si>
    <t xml:space="preserve">      Bad debt written off</t>
  </si>
  <si>
    <t xml:space="preserve">   Loss before tax</t>
  </si>
  <si>
    <t xml:space="preserve">      Unrealised gain on foreign exchange</t>
  </si>
  <si>
    <t>EXCHANGE TRANSLATION RESERVE</t>
  </si>
  <si>
    <t>Cash generated from/(utilised in) operations</t>
  </si>
  <si>
    <t>Net cash from/(used in) operating activities</t>
  </si>
  <si>
    <t>Net cash (used in)/ from financing activities</t>
  </si>
  <si>
    <t>NET ASSETS PER SHARE (RM)</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</si>
</sst>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d\-mmm\-yy_)"/>
    <numFmt numFmtId="179" formatCode="0_)"/>
    <numFmt numFmtId="180" formatCode="hh:mm\ AM/PM_)"/>
    <numFmt numFmtId="181" formatCode="dd\ mmmm\ yyyy"/>
    <numFmt numFmtId="182" formatCode="dd\-mm\-yyyy"/>
    <numFmt numFmtId="183" formatCode="_-* #,##0.000_-;\-* #,##0.000_-;_-* &quot;-&quot;??_-;_-@_-"/>
    <numFmt numFmtId="184" formatCode="_-* #,##0.0000_-;\-* #,##0.0000_-;_-* &quot;-&quot;??_-;_-@_-"/>
    <numFmt numFmtId="185" formatCode="_-* #,##0.0_-;\-* #,##0.0_-;_-* &quot;-&quot;??_-;_-@_-"/>
    <numFmt numFmtId="186" formatCode="_-* #,##0_-;\-* #,##0_-;_-* &quot;-&quot;??_-;_-@_-"/>
    <numFmt numFmtId="187" formatCode="#,##0.0"/>
    <numFmt numFmtId="188" formatCode="mmm\-yyyy"/>
    <numFmt numFmtId="189" formatCode="0.0%"/>
    <numFmt numFmtId="190" formatCode="0_);[Red]\(0\)"/>
    <numFmt numFmtId="191" formatCode="_(* #,##0_);_(* \(#,##0\);_(* &quot;-&quot;??_);_(@_)"/>
    <numFmt numFmtId="192" formatCode="[$RM]\ #,##0"/>
    <numFmt numFmtId="193" formatCode="#,##0.00_ ;\-#,##0.00\ "/>
    <numFmt numFmtId="194" formatCode="[$RM]\ #,##0.00"/>
    <numFmt numFmtId="195" formatCode="_-* #,##0.0_-;\-* #,##0.0_-;_-* &quot;-&quot;?_-;_-@_-"/>
    <numFmt numFmtId="196" formatCode="#,##0.000"/>
    <numFmt numFmtId="197" formatCode="#,##0.0000"/>
    <numFmt numFmtId="198" formatCode="0.0"/>
    <numFmt numFmtId="199" formatCode="_(* #,##0.0_);_(* \(#,##0.0\);_(* &quot;-&quot;??_);_(@_)"/>
    <numFmt numFmtId="200" formatCode="_(* #,##0.0_);_(* \(#,##0.0\);_(* &quot;-&quot;?_);_(@_)"/>
    <numFmt numFmtId="201" formatCode="#,##0.0;[Red]\-#,##0.0"/>
    <numFmt numFmtId="202" formatCode="0.00_);[Red]\(0.00\)"/>
    <numFmt numFmtId="203" formatCode="0.0_);[Red]\(0.0\)"/>
    <numFmt numFmtId="204" formatCode="#,##0.0_);[Red]\(#,##0.0\)"/>
    <numFmt numFmtId="205" formatCode="d\-mmm\-yyyy"/>
    <numFmt numFmtId="206" formatCode="_(* #,##0.0_);_(* \(#,##0.0\);_(* &quot;-&quot;_);_(@_)"/>
    <numFmt numFmtId="207" formatCode="#,##0.00000000"/>
    <numFmt numFmtId="208" formatCode="dd/mm/yyyy"/>
  </numFmts>
  <fonts count="16">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sz val="12"/>
      <name val="Times New Roman"/>
      <family val="1"/>
    </font>
    <font>
      <sz val="7.5"/>
      <name val="Times New Roman"/>
      <family val="1"/>
    </font>
    <font>
      <b/>
      <sz val="10"/>
      <name val="Times New Roman"/>
      <family val="1"/>
    </font>
    <font>
      <sz val="10"/>
      <name val="Times New Roman"/>
      <family val="1"/>
    </font>
    <font>
      <b/>
      <u val="single"/>
      <sz val="10"/>
      <name val="Times New Roman"/>
      <family val="1"/>
    </font>
    <font>
      <sz val="8"/>
      <name val="Times New Roman"/>
      <family val="1"/>
    </font>
    <font>
      <sz val="10.5"/>
      <name val="Times New Roman"/>
      <family val="1"/>
    </font>
    <font>
      <sz val="11"/>
      <name val="Times New Roman"/>
      <family val="1"/>
    </font>
    <font>
      <sz val="11"/>
      <name val="Arial"/>
      <family val="0"/>
    </font>
    <font>
      <sz val="9"/>
      <name val="Times New Roman"/>
      <family val="1"/>
    </font>
    <font>
      <sz val="7"/>
      <name val="Times New Roman"/>
      <family val="1"/>
    </font>
  </fonts>
  <fills count="2">
    <fill>
      <patternFill/>
    </fill>
    <fill>
      <patternFill patternType="gray125"/>
    </fill>
  </fills>
  <borders count="7">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 fontId="0" fillId="0" borderId="0" applyFont="0" applyFill="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Border="0">
      <alignment/>
      <protection/>
    </xf>
    <xf numFmtId="0" fontId="0" fillId="0" borderId="0">
      <alignment/>
      <protection/>
    </xf>
    <xf numFmtId="9"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xf>
    <xf numFmtId="0" fontId="1" fillId="0" borderId="0" xfId="0" applyFont="1" applyAlignment="1">
      <alignment horizontal="left"/>
    </xf>
    <xf numFmtId="0" fontId="0" fillId="0" borderId="0" xfId="23">
      <alignment/>
      <protection/>
    </xf>
    <xf numFmtId="38" fontId="6" fillId="0" borderId="0" xfId="24" applyNumberFormat="1" applyFont="1" applyBorder="1" applyAlignment="1">
      <alignment horizontal="left"/>
      <protection/>
    </xf>
    <xf numFmtId="38" fontId="8" fillId="0" borderId="0" xfId="24" applyNumberFormat="1" applyFont="1" applyAlignment="1">
      <alignment horizontal="left"/>
      <protection/>
    </xf>
    <xf numFmtId="0" fontId="8" fillId="0" borderId="0" xfId="24" applyFont="1" applyBorder="1">
      <alignment/>
      <protection/>
    </xf>
    <xf numFmtId="0" fontId="10" fillId="0" borderId="0" xfId="24" applyFont="1" applyBorder="1" applyAlignment="1">
      <alignment horizontal="center"/>
      <protection/>
    </xf>
    <xf numFmtId="0" fontId="10" fillId="0" borderId="0" xfId="24" applyFont="1" applyBorder="1">
      <alignment/>
      <protection/>
    </xf>
    <xf numFmtId="186" fontId="10" fillId="0" borderId="0" xfId="18" applyNumberFormat="1" applyFont="1" applyBorder="1" applyAlignment="1">
      <alignment horizontal="center"/>
    </xf>
    <xf numFmtId="14" fontId="8" fillId="0" borderId="0" xfId="24" applyNumberFormat="1" applyFont="1" applyBorder="1" applyAlignment="1" quotePrefix="1">
      <alignment horizontal="center"/>
      <protection/>
    </xf>
    <xf numFmtId="0" fontId="8" fillId="0" borderId="0" xfId="24" applyFont="1" applyBorder="1" applyAlignment="1">
      <alignment horizontal="center"/>
      <protection/>
    </xf>
    <xf numFmtId="186" fontId="8" fillId="0" borderId="0" xfId="18" applyNumberFormat="1" applyFont="1" applyBorder="1" applyAlignment="1">
      <alignment horizontal="center"/>
    </xf>
    <xf numFmtId="0" fontId="11" fillId="0" borderId="0" xfId="24" applyFont="1" applyBorder="1" quotePrefix="1">
      <alignment/>
      <protection/>
    </xf>
    <xf numFmtId="0" fontId="12" fillId="0" borderId="0" xfId="23" applyFont="1" applyBorder="1">
      <alignment/>
      <protection/>
    </xf>
    <xf numFmtId="175" fontId="12" fillId="0" borderId="0" xfId="17" applyNumberFormat="1" applyFont="1" applyBorder="1" applyAlignment="1">
      <alignment/>
    </xf>
    <xf numFmtId="0" fontId="11" fillId="0" borderId="0" xfId="24" applyFont="1" applyBorder="1">
      <alignment/>
      <protection/>
    </xf>
    <xf numFmtId="0" fontId="12" fillId="0" borderId="0" xfId="23" applyFont="1" applyBorder="1" applyAlignment="1" quotePrefix="1">
      <alignment horizontal="fill"/>
      <protection/>
    </xf>
    <xf numFmtId="0" fontId="12" fillId="0" borderId="0" xfId="23" applyFont="1">
      <alignment/>
      <protection/>
    </xf>
    <xf numFmtId="175" fontId="12" fillId="0" borderId="0" xfId="17" applyNumberFormat="1" applyFont="1" applyAlignment="1">
      <alignment/>
    </xf>
    <xf numFmtId="0" fontId="13" fillId="0" borderId="0" xfId="23" applyFont="1">
      <alignment/>
      <protection/>
    </xf>
    <xf numFmtId="0" fontId="12" fillId="0" borderId="0" xfId="23" applyFont="1" applyAlignment="1">
      <alignment horizontal="left"/>
      <protection/>
    </xf>
    <xf numFmtId="0" fontId="12" fillId="0" borderId="0" xfId="23" applyFont="1" applyAlignment="1" quotePrefix="1">
      <alignment horizontal="left"/>
      <protection/>
    </xf>
    <xf numFmtId="200" fontId="12" fillId="0" borderId="0" xfId="17" applyNumberFormat="1" applyFont="1" applyAlignment="1" quotePrefix="1">
      <alignment horizontal="right"/>
    </xf>
    <xf numFmtId="0" fontId="8" fillId="0" borderId="0" xfId="24" applyFont="1">
      <alignment/>
      <protection/>
    </xf>
    <xf numFmtId="186" fontId="8" fillId="0" borderId="0" xfId="18" applyNumberFormat="1" applyFont="1" applyBorder="1" applyAlignment="1">
      <alignment/>
    </xf>
    <xf numFmtId="38" fontId="8" fillId="0" borderId="0" xfId="24" applyNumberFormat="1" applyFont="1" applyAlignment="1">
      <alignment horizontal="center"/>
      <protection/>
    </xf>
    <xf numFmtId="0" fontId="8" fillId="0" borderId="0" xfId="24" applyFont="1" applyAlignment="1">
      <alignment horizontal="center"/>
      <protection/>
    </xf>
    <xf numFmtId="186" fontId="8" fillId="0" borderId="0" xfId="18" applyNumberFormat="1" applyFont="1" applyAlignment="1">
      <alignment/>
    </xf>
    <xf numFmtId="3" fontId="8" fillId="0" borderId="0" xfId="24" applyNumberFormat="1" applyFont="1" applyAlignment="1">
      <alignment/>
      <protection/>
    </xf>
    <xf numFmtId="190" fontId="10" fillId="0" borderId="0" xfId="18" applyNumberFormat="1" applyFont="1" applyBorder="1" applyAlignment="1">
      <alignment horizontal="center"/>
    </xf>
    <xf numFmtId="3" fontId="10" fillId="0" borderId="0" xfId="24" applyNumberFormat="1" applyFont="1" applyBorder="1" applyAlignment="1">
      <alignment horizontal="center"/>
      <protection/>
    </xf>
    <xf numFmtId="14" fontId="8" fillId="0" borderId="0" xfId="24" applyNumberFormat="1" applyFont="1" applyBorder="1" applyAlignment="1">
      <alignment horizontal="center"/>
      <protection/>
    </xf>
    <xf numFmtId="3" fontId="8" fillId="0" borderId="0" xfId="18" applyNumberFormat="1" applyFont="1" applyBorder="1" applyAlignment="1">
      <alignment horizontal="center"/>
    </xf>
    <xf numFmtId="3" fontId="12" fillId="0" borderId="0" xfId="17" applyNumberFormat="1" applyFont="1" applyAlignment="1">
      <alignment/>
    </xf>
    <xf numFmtId="0" fontId="11" fillId="0" borderId="0" xfId="24" applyFont="1">
      <alignment/>
      <protection/>
    </xf>
    <xf numFmtId="3" fontId="12" fillId="0" borderId="1" xfId="17" applyNumberFormat="1" applyFont="1" applyBorder="1" applyAlignment="1">
      <alignment/>
    </xf>
    <xf numFmtId="191" fontId="12" fillId="0" borderId="2" xfId="17" applyNumberFormat="1" applyFont="1" applyBorder="1" applyAlignment="1">
      <alignment/>
    </xf>
    <xf numFmtId="3" fontId="12" fillId="0" borderId="2" xfId="17" applyNumberFormat="1" applyFont="1" applyBorder="1" applyAlignment="1">
      <alignment/>
    </xf>
    <xf numFmtId="3" fontId="12" fillId="0" borderId="2" xfId="17" applyNumberFormat="1" applyFont="1" applyBorder="1" applyAlignment="1" quotePrefix="1">
      <alignment/>
    </xf>
    <xf numFmtId="49" fontId="12" fillId="0" borderId="2" xfId="17" applyNumberFormat="1" applyFont="1" applyBorder="1" applyAlignment="1" quotePrefix="1">
      <alignment horizontal="fill"/>
    </xf>
    <xf numFmtId="191" fontId="12" fillId="0" borderId="3" xfId="17" applyNumberFormat="1" applyFont="1" applyBorder="1" applyAlignment="1">
      <alignment/>
    </xf>
    <xf numFmtId="3" fontId="12" fillId="0" borderId="3" xfId="17" applyNumberFormat="1" applyFont="1" applyBorder="1" applyAlignment="1">
      <alignment/>
    </xf>
    <xf numFmtId="191" fontId="12" fillId="0" borderId="0" xfId="17" applyNumberFormat="1" applyFont="1" applyAlignment="1">
      <alignment/>
    </xf>
    <xf numFmtId="3" fontId="12" fillId="0" borderId="0" xfId="17" applyNumberFormat="1" applyFont="1" applyAlignment="1" quotePrefix="1">
      <alignment/>
    </xf>
    <xf numFmtId="0" fontId="12" fillId="0" borderId="0" xfId="23" applyFont="1" applyAlignment="1" quotePrefix="1">
      <alignment horizontal="fill"/>
      <protection/>
    </xf>
    <xf numFmtId="49" fontId="12" fillId="0" borderId="0" xfId="17" applyNumberFormat="1" applyFont="1" applyAlignment="1" quotePrefix="1">
      <alignment horizontal="fill"/>
    </xf>
    <xf numFmtId="3" fontId="12" fillId="0" borderId="0" xfId="23" applyNumberFormat="1" applyFont="1" applyAlignment="1" quotePrefix="1">
      <alignment/>
      <protection/>
    </xf>
    <xf numFmtId="3" fontId="12" fillId="0" borderId="0" xfId="17" applyNumberFormat="1" applyFont="1" applyBorder="1" applyAlignment="1">
      <alignment/>
    </xf>
    <xf numFmtId="38" fontId="8" fillId="0" borderId="0" xfId="24" applyNumberFormat="1" applyFont="1" applyAlignment="1">
      <alignment/>
      <protection/>
    </xf>
    <xf numFmtId="3" fontId="8" fillId="0" borderId="0" xfId="18" applyNumberFormat="1" applyFont="1" applyBorder="1" applyAlignment="1">
      <alignment/>
    </xf>
    <xf numFmtId="0" fontId="8" fillId="0" borderId="0" xfId="24" applyFont="1" applyAlignment="1">
      <alignment/>
      <protection/>
    </xf>
    <xf numFmtId="3" fontId="8" fillId="0" borderId="0" xfId="18" applyNumberFormat="1" applyFont="1" applyAlignment="1">
      <alignment/>
    </xf>
    <xf numFmtId="38" fontId="14" fillId="0" borderId="0" xfId="24" applyNumberFormat="1" applyFont="1" applyBorder="1" applyAlignment="1">
      <alignment horizontal="center"/>
      <protection/>
    </xf>
    <xf numFmtId="3" fontId="12" fillId="0" borderId="0" xfId="23" applyNumberFormat="1" applyFont="1" applyAlignment="1">
      <alignment horizontal="center"/>
      <protection/>
    </xf>
    <xf numFmtId="0" fontId="12" fillId="0" borderId="0" xfId="23" applyFont="1" applyAlignment="1">
      <alignment horizontal="center"/>
      <protection/>
    </xf>
    <xf numFmtId="191" fontId="12" fillId="0" borderId="0" xfId="23" applyNumberFormat="1" applyFont="1" applyAlignment="1">
      <alignment horizontal="center"/>
      <protection/>
    </xf>
    <xf numFmtId="0" fontId="12" fillId="0" borderId="0" xfId="24" applyFont="1" applyBorder="1">
      <alignment/>
      <protection/>
    </xf>
    <xf numFmtId="0" fontId="12" fillId="0" borderId="0" xfId="24" applyFont="1" applyBorder="1" applyAlignment="1">
      <alignment horizontal="center"/>
      <protection/>
    </xf>
    <xf numFmtId="1" fontId="12" fillId="0" borderId="0" xfId="17" applyNumberFormat="1" applyFont="1" applyAlignment="1">
      <alignment/>
    </xf>
    <xf numFmtId="2" fontId="12" fillId="0" borderId="0" xfId="17" applyFont="1" applyAlignment="1" quotePrefix="1">
      <alignment horizontal="fill"/>
    </xf>
    <xf numFmtId="2" fontId="12" fillId="0" borderId="0" xfId="17" applyFont="1" applyAlignment="1" quotePrefix="1">
      <alignment horizontal="left"/>
    </xf>
    <xf numFmtId="37" fontId="12" fillId="0" borderId="0" xfId="17" applyNumberFormat="1" applyFont="1" applyAlignment="1" quotePrefix="1">
      <alignment horizontal="right"/>
    </xf>
    <xf numFmtId="0" fontId="12" fillId="0" borderId="0" xfId="23" applyFont="1" quotePrefix="1">
      <alignment/>
      <protection/>
    </xf>
    <xf numFmtId="191" fontId="12" fillId="0" borderId="0" xfId="23" applyNumberFormat="1" applyFont="1">
      <alignment/>
      <protection/>
    </xf>
    <xf numFmtId="0" fontId="12" fillId="0" borderId="0" xfId="23" applyFont="1" applyBorder="1" applyAlignment="1" quotePrefix="1">
      <alignment horizontal="left"/>
      <protection/>
    </xf>
    <xf numFmtId="0" fontId="12" fillId="0" borderId="0" xfId="23" applyFont="1" applyBorder="1" applyAlignment="1">
      <alignment horizontal="left"/>
      <protection/>
    </xf>
    <xf numFmtId="0" fontId="12" fillId="0" borderId="0" xfId="23" applyFont="1" applyBorder="1" quotePrefix="1">
      <alignment/>
      <protection/>
    </xf>
    <xf numFmtId="175" fontId="12" fillId="0" borderId="0" xfId="15" applyNumberFormat="1" applyFont="1" applyAlignment="1">
      <alignment/>
    </xf>
    <xf numFmtId="0" fontId="12" fillId="0" borderId="0" xfId="23" applyFont="1" applyAlignment="1" quotePrefix="1">
      <alignment/>
      <protection/>
    </xf>
    <xf numFmtId="0" fontId="0" fillId="0" borderId="0" xfId="0" applyAlignment="1">
      <alignment/>
    </xf>
    <xf numFmtId="3" fontId="12" fillId="0" borderId="0" xfId="17" applyNumberFormat="1" applyFont="1" applyAlignment="1">
      <alignment/>
    </xf>
    <xf numFmtId="3" fontId="12" fillId="0" borderId="0" xfId="17" applyNumberFormat="1" applyFont="1" applyAlignment="1" quotePrefix="1">
      <alignment horizontal="right"/>
    </xf>
    <xf numFmtId="3" fontId="12" fillId="0" borderId="0" xfId="23" applyNumberFormat="1" applyFont="1" applyAlignment="1" quotePrefix="1">
      <alignment horizontal="right"/>
      <protection/>
    </xf>
    <xf numFmtId="3" fontId="12" fillId="0" borderId="0" xfId="23" applyNumberFormat="1" applyFont="1" applyAlignment="1">
      <alignment/>
      <protection/>
    </xf>
    <xf numFmtId="3" fontId="12" fillId="0" borderId="0" xfId="17" applyNumberFormat="1" applyFont="1" applyBorder="1" applyAlignment="1" quotePrefix="1">
      <alignment/>
    </xf>
    <xf numFmtId="3" fontId="12" fillId="0" borderId="0" xfId="17" applyNumberFormat="1" applyFont="1" applyAlignment="1">
      <alignment horizontal="right"/>
    </xf>
    <xf numFmtId="3" fontId="12" fillId="0" borderId="0" xfId="17" applyNumberFormat="1" applyFont="1" applyBorder="1" applyAlignment="1" quotePrefix="1">
      <alignment horizontal="right"/>
    </xf>
    <xf numFmtId="3" fontId="12" fillId="0" borderId="1" xfId="17" applyNumberFormat="1" applyFont="1" applyBorder="1" applyAlignment="1">
      <alignment/>
    </xf>
    <xf numFmtId="3" fontId="12" fillId="0" borderId="2" xfId="17" applyNumberFormat="1" applyFont="1" applyBorder="1" applyAlignment="1">
      <alignment/>
    </xf>
    <xf numFmtId="3" fontId="12" fillId="0" borderId="0" xfId="23" applyNumberFormat="1" applyFont="1" applyBorder="1" applyAlignment="1" quotePrefix="1">
      <alignment/>
      <protection/>
    </xf>
    <xf numFmtId="3" fontId="12" fillId="0" borderId="4" xfId="23" applyNumberFormat="1" applyFont="1" applyBorder="1" applyAlignment="1" quotePrefix="1">
      <alignment/>
      <protection/>
    </xf>
    <xf numFmtId="3" fontId="11" fillId="0" borderId="0" xfId="24" applyNumberFormat="1" applyFont="1" applyBorder="1" applyAlignment="1">
      <alignment/>
      <protection/>
    </xf>
    <xf numFmtId="3" fontId="12" fillId="0" borderId="5" xfId="17" applyNumberFormat="1" applyFont="1" applyBorder="1" applyAlignment="1" quotePrefix="1">
      <alignment/>
    </xf>
    <xf numFmtId="3" fontId="12" fillId="0" borderId="6" xfId="17" applyNumberFormat="1" applyFont="1" applyBorder="1" applyAlignment="1">
      <alignment/>
    </xf>
    <xf numFmtId="3" fontId="12" fillId="0" borderId="6" xfId="17" applyNumberFormat="1" applyFont="1" applyBorder="1" applyAlignment="1" quotePrefix="1">
      <alignment/>
    </xf>
    <xf numFmtId="3" fontId="12" fillId="0" borderId="6" xfId="23" applyNumberFormat="1" applyFont="1" applyBorder="1" applyAlignment="1" quotePrefix="1">
      <alignment/>
      <protection/>
    </xf>
    <xf numFmtId="3" fontId="12" fillId="0" borderId="5" xfId="23" applyNumberFormat="1" applyFont="1" applyBorder="1" applyAlignment="1" quotePrefix="1">
      <alignment/>
      <protection/>
    </xf>
    <xf numFmtId="43" fontId="12" fillId="0" borderId="0" xfId="15" applyFont="1" applyBorder="1" applyAlignment="1" quotePrefix="1">
      <alignment/>
    </xf>
    <xf numFmtId="43" fontId="12" fillId="0" borderId="0" xfId="15" applyFont="1" applyAlignment="1" quotePrefix="1">
      <alignment horizontal="right"/>
    </xf>
    <xf numFmtId="43" fontId="8" fillId="0" borderId="0" xfId="15" applyFont="1" applyBorder="1" applyAlignment="1">
      <alignment/>
    </xf>
    <xf numFmtId="3" fontId="12" fillId="0" borderId="0" xfId="17" applyNumberFormat="1" applyFont="1" applyBorder="1" applyAlignment="1">
      <alignment/>
    </xf>
    <xf numFmtId="3" fontId="12" fillId="0" borderId="0" xfId="23" applyNumberFormat="1" applyFont="1" applyBorder="1" applyAlignment="1" quotePrefix="1">
      <alignment horizontal="fill"/>
      <protection/>
    </xf>
    <xf numFmtId="187" fontId="12" fillId="0" borderId="0" xfId="17" applyNumberFormat="1" applyFont="1" applyBorder="1" applyAlignment="1">
      <alignment/>
    </xf>
    <xf numFmtId="38" fontId="9" fillId="0" borderId="0" xfId="24" applyNumberFormat="1" applyFont="1" applyAlignment="1">
      <alignment horizontal="left"/>
      <protection/>
    </xf>
    <xf numFmtId="3" fontId="11" fillId="0" borderId="0" xfId="24" applyNumberFormat="1" applyFont="1">
      <alignment/>
      <protection/>
    </xf>
    <xf numFmtId="3" fontId="8" fillId="0" borderId="0" xfId="24" applyNumberFormat="1" applyFont="1">
      <alignment/>
      <protection/>
    </xf>
    <xf numFmtId="3" fontId="12" fillId="0" borderId="0" xfId="17" applyNumberFormat="1" applyFont="1" applyFill="1" applyAlignment="1">
      <alignment/>
    </xf>
    <xf numFmtId="3" fontId="12" fillId="0" borderId="0" xfId="17" applyNumberFormat="1" applyFont="1" applyFill="1" applyAlignment="1" quotePrefix="1">
      <alignment/>
    </xf>
    <xf numFmtId="3" fontId="12" fillId="0" borderId="5" xfId="17" applyNumberFormat="1" applyFont="1" applyFill="1" applyBorder="1" applyAlignment="1">
      <alignment/>
    </xf>
    <xf numFmtId="3" fontId="12" fillId="0" borderId="0" xfId="23" applyNumberFormat="1" applyFont="1" applyFill="1" applyBorder="1" applyAlignment="1" quotePrefix="1">
      <alignment/>
      <protection/>
    </xf>
    <xf numFmtId="3" fontId="12" fillId="0" borderId="0" xfId="23" applyNumberFormat="1" applyFont="1" applyFill="1" applyAlignment="1" quotePrefix="1">
      <alignment/>
      <protection/>
    </xf>
    <xf numFmtId="3" fontId="12" fillId="0" borderId="0" xfId="17" applyNumberFormat="1" applyFont="1" applyFill="1" applyBorder="1" applyAlignment="1" quotePrefix="1">
      <alignment/>
    </xf>
    <xf numFmtId="38" fontId="8" fillId="0" borderId="0" xfId="24" applyNumberFormat="1" applyFont="1" applyAlignment="1">
      <alignment horizontal="left"/>
      <protection/>
    </xf>
    <xf numFmtId="38" fontId="9" fillId="0" borderId="0" xfId="24" applyNumberFormat="1" applyFont="1" applyAlignment="1">
      <alignment horizontal="left"/>
      <protection/>
    </xf>
    <xf numFmtId="38" fontId="5" fillId="0" borderId="0" xfId="24" applyNumberFormat="1" applyFont="1" applyBorder="1" applyAlignment="1">
      <alignment horizontal="left"/>
      <protection/>
    </xf>
    <xf numFmtId="38" fontId="6" fillId="0" borderId="0" xfId="24" applyNumberFormat="1" applyFont="1" applyBorder="1" applyAlignment="1">
      <alignment horizontal="left"/>
      <protection/>
    </xf>
    <xf numFmtId="0" fontId="8" fillId="0" borderId="0" xfId="24" applyFont="1" applyAlignment="1">
      <alignment horizontal="center"/>
      <protection/>
    </xf>
    <xf numFmtId="0" fontId="15" fillId="0" borderId="0" xfId="23" applyFont="1" applyAlignment="1">
      <alignment horizontal="center" vertical="top" wrapText="1"/>
      <protection/>
    </xf>
    <xf numFmtId="38" fontId="8" fillId="0" borderId="0" xfId="24" applyNumberFormat="1" applyFont="1" applyAlignment="1">
      <alignment horizontal="center"/>
      <protection/>
    </xf>
    <xf numFmtId="0" fontId="10" fillId="0" borderId="0" xfId="24" applyFont="1" applyBorder="1" applyAlignment="1">
      <alignment horizontal="center"/>
      <protection/>
    </xf>
    <xf numFmtId="38" fontId="7" fillId="0" borderId="0" xfId="24" applyNumberFormat="1" applyFont="1" applyAlignment="1">
      <alignment horizontal="left"/>
      <protection/>
    </xf>
  </cellXfs>
  <cellStyles count="12">
    <cellStyle name="Normal" xfId="0"/>
    <cellStyle name="Comma" xfId="15"/>
    <cellStyle name="Comma [0]" xfId="16"/>
    <cellStyle name="Comma_Bursa-2005-Q3 FS" xfId="17"/>
    <cellStyle name="Comma_RCORP KLSE BS" xfId="18"/>
    <cellStyle name="Currency" xfId="19"/>
    <cellStyle name="Currency [0]" xfId="20"/>
    <cellStyle name="Followed Hyperlink" xfId="21"/>
    <cellStyle name="Hyperlink" xfId="22"/>
    <cellStyle name="Normal_Bursa-2005-Q3 FS" xfId="23"/>
    <cellStyle name="Normal_RCORP KLSE B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10</xdr:col>
      <xdr:colOff>609600</xdr:colOff>
      <xdr:row>16</xdr:row>
      <xdr:rowOff>9525</xdr:rowOff>
    </xdr:to>
    <xdr:sp>
      <xdr:nvSpPr>
        <xdr:cNvPr id="1" name="TextBox 1"/>
        <xdr:cNvSpPr txBox="1">
          <a:spLocks noChangeArrowheads="1"/>
        </xdr:cNvSpPr>
      </xdr:nvSpPr>
      <xdr:spPr>
        <a:xfrm>
          <a:off x="628650" y="1295400"/>
          <a:ext cx="5486400" cy="1304925"/>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The financial statements comply with applicable approved accounting standards issued or adopted by the Malaysian Accounting Standards Board ("MASB") and the provisions of the Companies Act, 1965.
The measurement bases applied in the preparation of the financial statements include cost, amortised cost, recoverable value, realisable value and fair value as indicated in the accounting policies set out below.  Accounting estimates are used in measuring these values.</a:t>
          </a:r>
        </a:p>
      </xdr:txBody>
    </xdr:sp>
    <xdr:clientData/>
  </xdr:twoCellAnchor>
  <xdr:twoCellAnchor>
    <xdr:from>
      <xdr:col>2</xdr:col>
      <xdr:colOff>0</xdr:colOff>
      <xdr:row>19</xdr:row>
      <xdr:rowOff>0</xdr:rowOff>
    </xdr:from>
    <xdr:to>
      <xdr:col>10</xdr:col>
      <xdr:colOff>609600</xdr:colOff>
      <xdr:row>26</xdr:row>
      <xdr:rowOff>9525</xdr:rowOff>
    </xdr:to>
    <xdr:sp>
      <xdr:nvSpPr>
        <xdr:cNvPr id="2" name="TextBox 2"/>
        <xdr:cNvSpPr txBox="1">
          <a:spLocks noChangeArrowheads="1"/>
        </xdr:cNvSpPr>
      </xdr:nvSpPr>
      <xdr:spPr>
        <a:xfrm>
          <a:off x="628650" y="3076575"/>
          <a:ext cx="5486400" cy="1143000"/>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A subsidiary company is a company in which the Company has the power to control the financial and operating policies so as to obtain benefits from its activities.`
The Company's interests in subsidiary companies are stated at cost less accumulated impairment loss.  The investment are written down when there is an impairment loss on the value of such investments.  The impairment loss is charged to the income statement.</a:t>
          </a:r>
        </a:p>
      </xdr:txBody>
    </xdr:sp>
    <xdr:clientData/>
  </xdr:twoCellAnchor>
  <xdr:twoCellAnchor>
    <xdr:from>
      <xdr:col>2</xdr:col>
      <xdr:colOff>0</xdr:colOff>
      <xdr:row>29</xdr:row>
      <xdr:rowOff>0</xdr:rowOff>
    </xdr:from>
    <xdr:to>
      <xdr:col>10</xdr:col>
      <xdr:colOff>609600</xdr:colOff>
      <xdr:row>38</xdr:row>
      <xdr:rowOff>0</xdr:rowOff>
    </xdr:to>
    <xdr:sp>
      <xdr:nvSpPr>
        <xdr:cNvPr id="3" name="TextBox 3"/>
        <xdr:cNvSpPr txBox="1">
          <a:spLocks noChangeArrowheads="1"/>
        </xdr:cNvSpPr>
      </xdr:nvSpPr>
      <xdr:spPr>
        <a:xfrm>
          <a:off x="628650" y="4695825"/>
          <a:ext cx="5486400" cy="1457325"/>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The consolidated financial statements include the audited financial statements of the Company and all its subsidiary companies made up to the ned of the financial year.  All material inter-company transactions are eliminated on consolidation and the consolidated financial statements reflect external transactions only.  Unrealised gains on transactions are eliminated in full and unrealised losses are also eliminated in full unless cost can not be recovered.  The financial statements of the subsidiary companies are consolidated on the acquisition method of accounting and the results of the subsidiary companies acquried or disposed of are included in the consolidated financial statements from the date of acquisition or up to the date of disposal.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B2:C40"/>
  <sheetViews>
    <sheetView zoomScale="85" zoomScaleNormal="85" workbookViewId="0" topLeftCell="A1">
      <selection activeCell="A1" sqref="A1"/>
    </sheetView>
  </sheetViews>
  <sheetFormatPr defaultColWidth="9.140625" defaultRowHeight="12.75"/>
  <cols>
    <col min="1" max="1" width="3.7109375" style="1" customWidth="1"/>
    <col min="2" max="2" width="5.7109375" style="1" customWidth="1"/>
    <col min="3" max="16384" width="9.140625" style="1" customWidth="1"/>
  </cols>
  <sheetData>
    <row r="2" ht="12.75">
      <c r="B2" s="2" t="s">
        <v>4</v>
      </c>
    </row>
    <row r="3" ht="12.75">
      <c r="B3" s="2" t="s">
        <v>40</v>
      </c>
    </row>
    <row r="5" ht="12.75">
      <c r="B5" s="1" t="s">
        <v>41</v>
      </c>
    </row>
    <row r="7" spans="2:3" ht="12.75">
      <c r="B7" s="1" t="s">
        <v>42</v>
      </c>
      <c r="C7" s="1" t="s">
        <v>43</v>
      </c>
    </row>
    <row r="18" spans="2:3" ht="12.75">
      <c r="B18" s="1" t="s">
        <v>44</v>
      </c>
      <c r="C18" s="1" t="s">
        <v>45</v>
      </c>
    </row>
    <row r="28" spans="2:3" ht="12.75">
      <c r="B28" s="1" t="s">
        <v>46</v>
      </c>
      <c r="C28" s="1" t="s">
        <v>47</v>
      </c>
    </row>
    <row r="40" spans="2:3" ht="12.75">
      <c r="B40" s="1" t="s">
        <v>48</v>
      </c>
      <c r="C40" s="1" t="s">
        <v>49</v>
      </c>
    </row>
  </sheetData>
  <printOptions/>
  <pageMargins left="0.3937007874015748" right="0.3937007874015748" top="0.3937007874015748" bottom="0.3937007874015748" header="0.07874015748031496" footer="0.0787401574803149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56"/>
  <sheetViews>
    <sheetView showGridLines="0" tabSelected="1" workbookViewId="0" topLeftCell="A1">
      <selection activeCell="A1" sqref="A1:D1"/>
    </sheetView>
  </sheetViews>
  <sheetFormatPr defaultColWidth="9.140625" defaultRowHeight="12.75"/>
  <cols>
    <col min="1" max="1" width="2.140625" style="24" customWidth="1"/>
    <col min="2" max="2" width="47.421875" style="24" customWidth="1"/>
    <col min="3" max="3" width="14.140625" style="24" customWidth="1"/>
    <col min="4" max="4" width="14.140625" style="52" customWidth="1"/>
    <col min="5" max="16384" width="9.140625" style="24" customWidth="1"/>
  </cols>
  <sheetData>
    <row r="1" spans="1:4" ht="16.5" customHeight="1">
      <c r="A1" s="105" t="s">
        <v>11</v>
      </c>
      <c r="B1" s="105"/>
      <c r="C1" s="105"/>
      <c r="D1" s="105"/>
    </row>
    <row r="2" spans="1:4" ht="10.5" customHeight="1">
      <c r="A2" s="106" t="s">
        <v>50</v>
      </c>
      <c r="B2" s="106"/>
      <c r="C2" s="106"/>
      <c r="D2" s="106"/>
    </row>
    <row r="3" spans="1:4" ht="12.75">
      <c r="A3" s="5"/>
      <c r="B3" s="5"/>
      <c r="C3" s="5"/>
      <c r="D3" s="29"/>
    </row>
    <row r="4" spans="1:4" ht="12.75">
      <c r="A4" s="104" t="s">
        <v>113</v>
      </c>
      <c r="B4" s="104"/>
      <c r="C4" s="104"/>
      <c r="D4" s="104"/>
    </row>
    <row r="5" spans="1:4" ht="12.75">
      <c r="A5" s="103" t="s">
        <v>52</v>
      </c>
      <c r="B5" s="103"/>
      <c r="C5" s="103"/>
      <c r="D5" s="103"/>
    </row>
    <row r="6" spans="1:4" ht="12.75">
      <c r="A6" s="5"/>
      <c r="B6" s="5"/>
      <c r="C6" s="26" t="s">
        <v>114</v>
      </c>
      <c r="D6" s="26" t="s">
        <v>115</v>
      </c>
    </row>
    <row r="7" spans="3:4" s="6" customFormat="1" ht="12.75">
      <c r="C7" s="30" t="s">
        <v>122</v>
      </c>
      <c r="D7" s="31" t="s">
        <v>122</v>
      </c>
    </row>
    <row r="8" spans="3:4" s="6" customFormat="1" ht="12.75">
      <c r="C8" s="32">
        <v>38717</v>
      </c>
      <c r="D8" s="32">
        <v>38352</v>
      </c>
    </row>
    <row r="9" spans="3:4" s="6" customFormat="1" ht="12.75">
      <c r="C9" s="11" t="s">
        <v>61</v>
      </c>
      <c r="D9" s="33" t="s">
        <v>61</v>
      </c>
    </row>
    <row r="10" spans="1:4" s="16" customFormat="1" ht="15">
      <c r="A10" s="13"/>
      <c r="B10" s="21" t="s">
        <v>5</v>
      </c>
      <c r="C10" s="34">
        <v>51402</v>
      </c>
      <c r="D10" s="34">
        <v>55186</v>
      </c>
    </row>
    <row r="11" spans="1:4" s="16" customFormat="1" ht="15">
      <c r="A11" s="13"/>
      <c r="B11" s="22" t="s">
        <v>74</v>
      </c>
      <c r="C11" s="34">
        <v>62</v>
      </c>
      <c r="D11" s="34">
        <v>63</v>
      </c>
    </row>
    <row r="12" spans="1:4" s="35" customFormat="1" ht="15">
      <c r="A12" s="16"/>
      <c r="B12" s="22"/>
      <c r="C12" s="34"/>
      <c r="D12" s="34"/>
    </row>
    <row r="13" spans="1:4" s="35" customFormat="1" ht="13.5" customHeight="1">
      <c r="A13" s="13"/>
      <c r="B13" s="18" t="s">
        <v>6</v>
      </c>
      <c r="C13" s="78"/>
      <c r="D13" s="36"/>
    </row>
    <row r="14" spans="1:4" s="35" customFormat="1" ht="15" customHeight="1">
      <c r="A14" s="16"/>
      <c r="B14" s="21" t="s">
        <v>75</v>
      </c>
      <c r="C14" s="79">
        <v>10263</v>
      </c>
      <c r="D14" s="38">
        <v>10880</v>
      </c>
    </row>
    <row r="15" spans="1:6" s="35" customFormat="1" ht="15" customHeight="1">
      <c r="A15" s="16"/>
      <c r="B15" s="22" t="s">
        <v>76</v>
      </c>
      <c r="C15" s="79">
        <v>27487</v>
      </c>
      <c r="D15" s="39">
        <v>22084</v>
      </c>
      <c r="F15" s="95"/>
    </row>
    <row r="16" spans="1:4" s="35" customFormat="1" ht="15" customHeight="1">
      <c r="A16" s="16"/>
      <c r="B16" s="21" t="s">
        <v>77</v>
      </c>
      <c r="C16" s="79">
        <v>195</v>
      </c>
      <c r="D16" s="38">
        <v>192</v>
      </c>
    </row>
    <row r="17" spans="1:4" s="35" customFormat="1" ht="15" customHeight="1">
      <c r="A17" s="16"/>
      <c r="B17" s="21" t="s">
        <v>78</v>
      </c>
      <c r="C17" s="79">
        <v>738</v>
      </c>
      <c r="D17" s="38">
        <v>2622</v>
      </c>
    </row>
    <row r="18" spans="1:4" s="35" customFormat="1" ht="15" customHeight="1">
      <c r="A18" s="16"/>
      <c r="B18" s="18"/>
      <c r="C18" s="40" t="s">
        <v>2</v>
      </c>
      <c r="D18" s="40" t="s">
        <v>2</v>
      </c>
    </row>
    <row r="19" spans="1:4" s="35" customFormat="1" ht="15" customHeight="1">
      <c r="A19" s="16"/>
      <c r="B19" s="18"/>
      <c r="C19" s="79">
        <f>SUM(C14:C18)</f>
        <v>38683</v>
      </c>
      <c r="D19" s="38">
        <f>SUM(D14:D18)</f>
        <v>35778</v>
      </c>
    </row>
    <row r="20" spans="1:4" s="35" customFormat="1" ht="15" customHeight="1">
      <c r="A20" s="16"/>
      <c r="B20" s="20"/>
      <c r="C20" s="40" t="s">
        <v>2</v>
      </c>
      <c r="D20" s="40" t="s">
        <v>2</v>
      </c>
    </row>
    <row r="21" spans="1:4" s="35" customFormat="1" ht="15" customHeight="1">
      <c r="A21" s="16"/>
      <c r="B21" s="18" t="s">
        <v>79</v>
      </c>
      <c r="C21" s="40"/>
      <c r="D21" s="39"/>
    </row>
    <row r="22" spans="1:4" s="35" customFormat="1" ht="15" customHeight="1">
      <c r="A22" s="16"/>
      <c r="B22" s="22" t="s">
        <v>7</v>
      </c>
      <c r="C22" s="37"/>
      <c r="D22" s="38"/>
    </row>
    <row r="23" spans="1:6" s="35" customFormat="1" ht="15" customHeight="1">
      <c r="A23" s="16"/>
      <c r="B23" s="22" t="s">
        <v>80</v>
      </c>
      <c r="C23" s="79">
        <v>10720</v>
      </c>
      <c r="D23" s="38">
        <v>10653</v>
      </c>
      <c r="F23" s="95"/>
    </row>
    <row r="24" spans="1:4" s="35" customFormat="1" ht="15" customHeight="1">
      <c r="A24" s="16"/>
      <c r="B24" s="21" t="s">
        <v>81</v>
      </c>
      <c r="C24" s="79">
        <v>26863</v>
      </c>
      <c r="D24" s="38">
        <v>23685</v>
      </c>
    </row>
    <row r="25" spans="1:4" s="35" customFormat="1" ht="15" customHeight="1">
      <c r="A25" s="16"/>
      <c r="B25" s="22" t="s">
        <v>82</v>
      </c>
      <c r="C25" s="79">
        <v>0</v>
      </c>
      <c r="D25" s="38">
        <v>7</v>
      </c>
    </row>
    <row r="26" spans="1:4" s="35" customFormat="1" ht="15" customHeight="1">
      <c r="A26" s="16"/>
      <c r="B26" s="18"/>
      <c r="C26" s="40" t="s">
        <v>2</v>
      </c>
      <c r="D26" s="40" t="s">
        <v>2</v>
      </c>
    </row>
    <row r="27" spans="1:4" s="35" customFormat="1" ht="15" customHeight="1">
      <c r="A27" s="16"/>
      <c r="B27" s="18"/>
      <c r="C27" s="79">
        <f>SUM(C23:C26)</f>
        <v>37583</v>
      </c>
      <c r="D27" s="38">
        <f>SUM(D23:D26)</f>
        <v>34345</v>
      </c>
    </row>
    <row r="28" spans="1:4" s="35" customFormat="1" ht="15" customHeight="1">
      <c r="A28" s="16"/>
      <c r="B28" s="18"/>
      <c r="C28" s="41"/>
      <c r="D28" s="42"/>
    </row>
    <row r="29" spans="1:4" s="35" customFormat="1" ht="15" customHeight="1">
      <c r="A29" s="16"/>
      <c r="B29" s="18"/>
      <c r="C29" s="43"/>
      <c r="D29" s="34"/>
    </row>
    <row r="30" spans="1:4" s="35" customFormat="1" ht="15" customHeight="1">
      <c r="A30" s="16"/>
      <c r="B30" s="22" t="s">
        <v>8</v>
      </c>
      <c r="C30" s="91">
        <f>+C19-C27</f>
        <v>1100</v>
      </c>
      <c r="D30" s="91">
        <f>+D19-D27</f>
        <v>1433</v>
      </c>
    </row>
    <row r="31" spans="1:4" s="35" customFormat="1" ht="15" customHeight="1">
      <c r="A31" s="16"/>
      <c r="B31" s="18"/>
      <c r="C31" s="17" t="s">
        <v>2</v>
      </c>
      <c r="D31" s="17" t="s">
        <v>2</v>
      </c>
    </row>
    <row r="32" spans="1:4" s="35" customFormat="1" ht="15" customHeight="1">
      <c r="A32" s="16"/>
      <c r="B32" s="18" t="s">
        <v>1</v>
      </c>
      <c r="C32" s="91">
        <f>+C10+C11+C30</f>
        <v>52564</v>
      </c>
      <c r="D32" s="48">
        <f>+D10+D11+D30</f>
        <v>56682</v>
      </c>
    </row>
    <row r="33" spans="1:4" s="35" customFormat="1" ht="15" customHeight="1">
      <c r="A33" s="16"/>
      <c r="B33" s="18"/>
      <c r="C33" s="46" t="s">
        <v>3</v>
      </c>
      <c r="D33" s="46" t="s">
        <v>3</v>
      </c>
    </row>
    <row r="34" spans="1:4" s="35" customFormat="1" ht="15" customHeight="1">
      <c r="A34" s="16"/>
      <c r="B34" s="18" t="s">
        <v>83</v>
      </c>
      <c r="C34" s="46"/>
      <c r="D34" s="44"/>
    </row>
    <row r="35" spans="1:4" s="35" customFormat="1" ht="15" customHeight="1">
      <c r="A35" s="16"/>
      <c r="B35" s="18"/>
      <c r="C35" s="46"/>
      <c r="D35" s="44"/>
    </row>
    <row r="36" spans="1:4" s="35" customFormat="1" ht="15" customHeight="1">
      <c r="A36" s="16"/>
      <c r="B36" s="18" t="s">
        <v>9</v>
      </c>
      <c r="C36" s="76">
        <v>41960</v>
      </c>
      <c r="D36" s="44">
        <v>41960</v>
      </c>
    </row>
    <row r="37" spans="1:4" s="35" customFormat="1" ht="15" customHeight="1">
      <c r="A37" s="16"/>
      <c r="B37" s="18" t="s">
        <v>133</v>
      </c>
      <c r="C37" s="76">
        <v>-257</v>
      </c>
      <c r="D37" s="44">
        <v>0</v>
      </c>
    </row>
    <row r="38" spans="1:4" s="35" customFormat="1" ht="15" customHeight="1">
      <c r="A38" s="16"/>
      <c r="B38" s="18" t="s">
        <v>84</v>
      </c>
      <c r="C38" s="76">
        <v>2607</v>
      </c>
      <c r="D38" s="34">
        <v>5224</v>
      </c>
    </row>
    <row r="39" spans="1:4" s="35" customFormat="1" ht="15" customHeight="1">
      <c r="A39" s="16"/>
      <c r="B39" s="18"/>
      <c r="C39" s="45" t="s">
        <v>2</v>
      </c>
      <c r="D39" s="45" t="s">
        <v>2</v>
      </c>
    </row>
    <row r="40" spans="1:4" s="35" customFormat="1" ht="15" customHeight="1">
      <c r="A40" s="16"/>
      <c r="B40" s="18" t="s">
        <v>10</v>
      </c>
      <c r="C40" s="71">
        <f>SUM(C36:C39)</f>
        <v>44310</v>
      </c>
      <c r="D40" s="34">
        <f>SUM(D36:D39)</f>
        <v>47184</v>
      </c>
    </row>
    <row r="41" spans="1:4" s="35" customFormat="1" ht="15" customHeight="1">
      <c r="A41" s="13"/>
      <c r="B41" s="18"/>
      <c r="C41" s="71"/>
      <c r="D41" s="34"/>
    </row>
    <row r="42" spans="1:4" s="35" customFormat="1" ht="15" customHeight="1">
      <c r="A42" s="16"/>
      <c r="B42" s="18" t="s">
        <v>123</v>
      </c>
      <c r="C42" s="76">
        <v>662</v>
      </c>
      <c r="D42" s="34">
        <v>851</v>
      </c>
    </row>
    <row r="43" spans="2:4" s="16" customFormat="1" ht="15" customHeight="1">
      <c r="B43" s="22" t="s">
        <v>85</v>
      </c>
      <c r="C43" s="76">
        <v>4819</v>
      </c>
      <c r="D43" s="34">
        <v>6841</v>
      </c>
    </row>
    <row r="44" spans="2:4" s="16" customFormat="1" ht="15" customHeight="1">
      <c r="B44" s="21" t="s">
        <v>124</v>
      </c>
      <c r="C44" s="76">
        <v>2231</v>
      </c>
      <c r="D44" s="34">
        <v>0</v>
      </c>
    </row>
    <row r="45" spans="2:4" s="16" customFormat="1" ht="15" customHeight="1">
      <c r="B45" s="22" t="s">
        <v>86</v>
      </c>
      <c r="C45" s="76">
        <v>542</v>
      </c>
      <c r="D45" s="48">
        <v>1806</v>
      </c>
    </row>
    <row r="46" spans="3:4" s="16" customFormat="1" ht="15" customHeight="1">
      <c r="C46" s="45" t="s">
        <v>2</v>
      </c>
      <c r="D46" s="45" t="s">
        <v>2</v>
      </c>
    </row>
    <row r="47" spans="3:4" s="16" customFormat="1" ht="15" customHeight="1">
      <c r="C47" s="71">
        <f>SUM(C40:C46)</f>
        <v>52564</v>
      </c>
      <c r="D47" s="47">
        <f>SUM(D40:D46)</f>
        <v>56682</v>
      </c>
    </row>
    <row r="48" spans="3:4" s="16" customFormat="1" ht="15" customHeight="1">
      <c r="C48" s="46" t="s">
        <v>3</v>
      </c>
      <c r="D48" s="46" t="s">
        <v>3</v>
      </c>
    </row>
    <row r="49" spans="3:4" s="16" customFormat="1" ht="15" customHeight="1">
      <c r="C49" s="46"/>
      <c r="D49" s="46"/>
    </row>
    <row r="50" spans="1:4" ht="15" customHeight="1">
      <c r="A50" s="6"/>
      <c r="B50" s="24" t="s">
        <v>137</v>
      </c>
      <c r="C50" s="90">
        <f>(C40+C42)/C36</f>
        <v>1.0717826501429932</v>
      </c>
      <c r="D50" s="90">
        <f>(D40+D42)/D36</f>
        <v>1.1447807435653004</v>
      </c>
    </row>
    <row r="51" spans="1:4" ht="15" customHeight="1">
      <c r="A51" s="6"/>
      <c r="C51" s="90"/>
      <c r="D51" s="90"/>
    </row>
    <row r="52" spans="1:4" ht="15" customHeight="1">
      <c r="A52" s="6"/>
      <c r="C52" s="90"/>
      <c r="D52" s="90"/>
    </row>
    <row r="53" spans="1:4" ht="15" customHeight="1">
      <c r="A53" s="6"/>
      <c r="C53" s="90"/>
      <c r="D53" s="90"/>
    </row>
    <row r="54" spans="1:4" ht="15" customHeight="1">
      <c r="A54" s="49" t="s">
        <v>87</v>
      </c>
      <c r="B54" s="26"/>
      <c r="C54" s="26"/>
      <c r="D54" s="50"/>
    </row>
    <row r="55" spans="1:4" ht="15" customHeight="1">
      <c r="A55" s="51" t="s">
        <v>88</v>
      </c>
      <c r="B55" s="27"/>
      <c r="C55" s="27"/>
      <c r="D55" s="29"/>
    </row>
    <row r="56" spans="3:4" ht="15" customHeight="1">
      <c r="C56" s="96"/>
      <c r="D56" s="96"/>
    </row>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sheetData>
  <mergeCells count="4">
    <mergeCell ref="A5:D5"/>
    <mergeCell ref="A4:D4"/>
    <mergeCell ref="A1:D1"/>
    <mergeCell ref="A2:D2"/>
  </mergeCells>
  <printOptions/>
  <pageMargins left="1.34" right="0.31" top="0.6" bottom="0.21" header="0.25" footer="0.21"/>
  <pageSetup horizontalDpi="600" verticalDpi="600" orientation="portrait" paperSize="9" scale="93" r:id="rId1"/>
  <headerFooter alignWithMargins="0">
    <oddFooter>&amp;RSection A - Page 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34"/>
  <sheetViews>
    <sheetView showGridLines="0" workbookViewId="0" topLeftCell="A1">
      <selection activeCell="A1" sqref="A1:O1"/>
    </sheetView>
  </sheetViews>
  <sheetFormatPr defaultColWidth="9.140625" defaultRowHeight="12.75"/>
  <cols>
    <col min="1" max="1" width="2.140625" style="24" customWidth="1"/>
    <col min="2" max="2" width="27.7109375" style="24" customWidth="1"/>
    <col min="3" max="3" width="9.7109375" style="18" customWidth="1"/>
    <col min="4" max="4" width="0.85546875" style="18" customWidth="1"/>
    <col min="5" max="5" width="9.7109375" style="18" customWidth="1"/>
    <col min="6" max="6" width="0.85546875" style="18" customWidth="1"/>
    <col min="7" max="7" width="9.7109375" style="18" customWidth="1"/>
    <col min="8" max="8" width="0.85546875" style="18" customWidth="1"/>
    <col min="9" max="9" width="11.00390625" style="18" customWidth="1"/>
    <col min="10" max="10" width="0.85546875" style="18" customWidth="1"/>
    <col min="11" max="11" width="9.7109375" style="18" customWidth="1"/>
    <col min="12" max="12" width="1.1484375" style="18" customWidth="1"/>
    <col min="13" max="13" width="9.7109375" style="64" customWidth="1"/>
    <col min="14" max="14" width="0.9921875" style="64" customWidth="1"/>
    <col min="15" max="15" width="9.7109375" style="18" customWidth="1"/>
    <col min="16" max="16384" width="9.140625" style="24" customWidth="1"/>
  </cols>
  <sheetData>
    <row r="1" spans="1:15" ht="16.5" customHeight="1">
      <c r="A1" s="105" t="s">
        <v>11</v>
      </c>
      <c r="B1" s="105"/>
      <c r="C1" s="105"/>
      <c r="D1" s="105"/>
      <c r="E1" s="105"/>
      <c r="F1" s="105"/>
      <c r="G1" s="105"/>
      <c r="H1" s="105"/>
      <c r="I1" s="105"/>
      <c r="J1" s="105"/>
      <c r="K1" s="105"/>
      <c r="L1" s="105"/>
      <c r="M1" s="105"/>
      <c r="N1" s="105"/>
      <c r="O1" s="105"/>
    </row>
    <row r="2" spans="1:15" ht="10.5" customHeight="1">
      <c r="A2" s="106" t="s">
        <v>50</v>
      </c>
      <c r="B2" s="106"/>
      <c r="C2" s="106"/>
      <c r="D2" s="106"/>
      <c r="E2" s="53"/>
      <c r="F2" s="24"/>
      <c r="G2" s="53"/>
      <c r="H2" s="24"/>
      <c r="I2" s="24"/>
      <c r="J2" s="24"/>
      <c r="K2" s="24"/>
      <c r="L2" s="24"/>
      <c r="M2" s="24"/>
      <c r="N2" s="24"/>
      <c r="O2" s="24"/>
    </row>
    <row r="3" spans="1:15" ht="12.75">
      <c r="A3" s="4"/>
      <c r="B3" s="4"/>
      <c r="C3" s="4"/>
      <c r="D3" s="4"/>
      <c r="E3" s="53"/>
      <c r="F3" s="24"/>
      <c r="G3" s="53"/>
      <c r="H3" s="24"/>
      <c r="I3" s="24"/>
      <c r="J3" s="24"/>
      <c r="K3" s="24"/>
      <c r="L3" s="24"/>
      <c r="M3" s="24"/>
      <c r="N3" s="24"/>
      <c r="O3" s="24"/>
    </row>
    <row r="4" spans="1:15" ht="12.75">
      <c r="A4" s="94" t="s">
        <v>119</v>
      </c>
      <c r="B4" s="94"/>
      <c r="C4" s="94"/>
      <c r="D4" s="94"/>
      <c r="E4" s="94"/>
      <c r="F4" s="94"/>
      <c r="G4" s="94"/>
      <c r="H4" s="94"/>
      <c r="I4" s="94"/>
      <c r="J4" s="94"/>
      <c r="K4" s="94"/>
      <c r="L4" s="94"/>
      <c r="M4" s="94"/>
      <c r="N4" s="94"/>
      <c r="O4" s="94"/>
    </row>
    <row r="5" spans="1:15" ht="12.75">
      <c r="A5" s="103" t="s">
        <v>52</v>
      </c>
      <c r="B5" s="103"/>
      <c r="C5" s="103"/>
      <c r="D5" s="103"/>
      <c r="E5" s="103"/>
      <c r="F5" s="103"/>
      <c r="G5" s="94"/>
      <c r="H5" s="94"/>
      <c r="I5" s="94"/>
      <c r="J5" s="94"/>
      <c r="K5" s="94"/>
      <c r="L5" s="94"/>
      <c r="M5" s="94"/>
      <c r="N5" s="94"/>
      <c r="O5" s="94"/>
    </row>
    <row r="6" spans="1:15" ht="12.75">
      <c r="A6" s="94"/>
      <c r="B6" s="94"/>
      <c r="C6" s="94"/>
      <c r="D6" s="94"/>
      <c r="E6" s="94"/>
      <c r="F6" s="94"/>
      <c r="G6" s="94"/>
      <c r="H6" s="94"/>
      <c r="I6" s="94"/>
      <c r="J6" s="94"/>
      <c r="K6" s="94"/>
      <c r="L6" s="94"/>
      <c r="M6" s="94"/>
      <c r="N6" s="94"/>
      <c r="O6" s="94"/>
    </row>
    <row r="7" spans="3:15" s="6" customFormat="1" ht="15" customHeight="1">
      <c r="C7" s="54"/>
      <c r="D7" s="54"/>
      <c r="E7" s="55"/>
      <c r="G7" s="70"/>
      <c r="H7" s="69" t="s">
        <v>89</v>
      </c>
      <c r="I7" s="70"/>
      <c r="J7" s="70"/>
      <c r="K7" s="70"/>
      <c r="L7" s="70"/>
      <c r="M7" s="70"/>
      <c r="N7" s="70"/>
      <c r="O7" s="18"/>
    </row>
    <row r="8" spans="3:15" s="6" customFormat="1" ht="15">
      <c r="C8" s="55" t="s">
        <v>90</v>
      </c>
      <c r="D8" s="55"/>
      <c r="E8" s="55" t="s">
        <v>90</v>
      </c>
      <c r="F8" s="55"/>
      <c r="G8" s="108" t="s">
        <v>110</v>
      </c>
      <c r="H8" s="55"/>
      <c r="I8" s="18"/>
      <c r="J8" s="18"/>
      <c r="K8" s="55" t="s">
        <v>91</v>
      </c>
      <c r="L8" s="18"/>
      <c r="M8" s="55"/>
      <c r="N8" s="56"/>
      <c r="O8" s="22" t="s">
        <v>92</v>
      </c>
    </row>
    <row r="9" spans="1:15" s="16" customFormat="1" ht="15">
      <c r="A9" s="13"/>
      <c r="B9" s="14"/>
      <c r="C9" s="55" t="s">
        <v>93</v>
      </c>
      <c r="D9" s="55"/>
      <c r="E9" s="55" t="s">
        <v>94</v>
      </c>
      <c r="F9" s="55"/>
      <c r="G9" s="108"/>
      <c r="H9" s="55"/>
      <c r="I9" s="18" t="s">
        <v>95</v>
      </c>
      <c r="J9" s="55"/>
      <c r="K9" s="55" t="s">
        <v>96</v>
      </c>
      <c r="L9" s="55"/>
      <c r="M9" s="55" t="s">
        <v>97</v>
      </c>
      <c r="N9" s="56"/>
      <c r="O9" s="55" t="s">
        <v>39</v>
      </c>
    </row>
    <row r="10" spans="2:15" s="57" customFormat="1" ht="15">
      <c r="B10" s="14"/>
      <c r="C10" s="58" t="s">
        <v>61</v>
      </c>
      <c r="D10" s="55"/>
      <c r="E10" s="58" t="s">
        <v>61</v>
      </c>
      <c r="F10" s="55"/>
      <c r="G10" s="58" t="s">
        <v>61</v>
      </c>
      <c r="H10" s="55"/>
      <c r="I10" s="58" t="s">
        <v>61</v>
      </c>
      <c r="J10" s="55"/>
      <c r="K10" s="58" t="s">
        <v>61</v>
      </c>
      <c r="L10" s="55"/>
      <c r="M10" s="58" t="s">
        <v>61</v>
      </c>
      <c r="N10" s="56"/>
      <c r="O10" s="58" t="s">
        <v>61</v>
      </c>
    </row>
    <row r="11" spans="1:15" s="35" customFormat="1" ht="15">
      <c r="A11" s="16"/>
      <c r="B11" s="18"/>
      <c r="C11" s="47"/>
      <c r="D11" s="47"/>
      <c r="E11" s="74"/>
      <c r="F11" s="74"/>
      <c r="G11" s="74"/>
      <c r="H11" s="74"/>
      <c r="I11" s="74"/>
      <c r="J11" s="74"/>
      <c r="K11" s="74"/>
      <c r="L11" s="74"/>
      <c r="M11" s="34"/>
      <c r="N11" s="34"/>
      <c r="O11" s="74"/>
    </row>
    <row r="12" spans="1:15" s="35" customFormat="1" ht="15">
      <c r="A12" s="13"/>
      <c r="B12" s="59" t="s">
        <v>98</v>
      </c>
      <c r="C12" s="44">
        <v>20980</v>
      </c>
      <c r="D12" s="44"/>
      <c r="E12" s="44">
        <v>5477</v>
      </c>
      <c r="F12" s="44"/>
      <c r="G12" s="44">
        <v>0</v>
      </c>
      <c r="H12" s="44"/>
      <c r="I12" s="44">
        <v>15477</v>
      </c>
      <c r="J12" s="44"/>
      <c r="K12" s="34">
        <v>0</v>
      </c>
      <c r="L12" s="44"/>
      <c r="M12" s="44">
        <f>I12+K12</f>
        <v>15477</v>
      </c>
      <c r="N12" s="44"/>
      <c r="O12" s="44">
        <f>C12+E12+G12+M12</f>
        <v>41934</v>
      </c>
    </row>
    <row r="13" spans="1:15" s="35" customFormat="1" ht="15">
      <c r="A13" s="13"/>
      <c r="B13" s="59"/>
      <c r="C13" s="44"/>
      <c r="D13" s="44"/>
      <c r="E13" s="44"/>
      <c r="F13" s="44"/>
      <c r="G13" s="44"/>
      <c r="H13" s="44"/>
      <c r="I13" s="44"/>
      <c r="J13" s="44"/>
      <c r="K13" s="34"/>
      <c r="L13" s="44"/>
      <c r="M13" s="44"/>
      <c r="N13" s="44"/>
      <c r="O13" s="44"/>
    </row>
    <row r="14" spans="1:15" s="35" customFormat="1" ht="15">
      <c r="A14" s="16"/>
      <c r="B14" s="18" t="s">
        <v>100</v>
      </c>
      <c r="C14" s="47"/>
      <c r="D14" s="47"/>
      <c r="E14" s="47"/>
      <c r="F14" s="47"/>
      <c r="G14" s="47"/>
      <c r="H14" s="47"/>
      <c r="I14" s="47"/>
      <c r="J14" s="47"/>
      <c r="K14" s="44"/>
      <c r="L14" s="47"/>
      <c r="M14" s="47"/>
      <c r="N14" s="47"/>
      <c r="O14" s="47"/>
    </row>
    <row r="15" spans="1:15" s="35" customFormat="1" ht="15">
      <c r="A15" s="16"/>
      <c r="B15" s="63" t="s">
        <v>101</v>
      </c>
      <c r="C15" s="47">
        <v>10490</v>
      </c>
      <c r="D15" s="47"/>
      <c r="E15" s="75">
        <v>-5477</v>
      </c>
      <c r="F15" s="75"/>
      <c r="G15" s="75">
        <v>0</v>
      </c>
      <c r="H15" s="75"/>
      <c r="I15" s="75">
        <v>-5013</v>
      </c>
      <c r="J15" s="47"/>
      <c r="K15" s="44">
        <v>0</v>
      </c>
      <c r="L15" s="47"/>
      <c r="M15" s="44">
        <f>I15+K15</f>
        <v>-5013</v>
      </c>
      <c r="N15" s="44"/>
      <c r="O15" s="44">
        <f>C15+E15+G15+M15</f>
        <v>0</v>
      </c>
    </row>
    <row r="16" spans="1:15" s="35" customFormat="1" ht="15">
      <c r="A16" s="16"/>
      <c r="B16" s="63" t="s">
        <v>102</v>
      </c>
      <c r="C16" s="47">
        <v>10490</v>
      </c>
      <c r="D16" s="47"/>
      <c r="E16" s="47"/>
      <c r="F16" s="47"/>
      <c r="G16" s="47"/>
      <c r="H16" s="47"/>
      <c r="I16" s="47"/>
      <c r="J16" s="47"/>
      <c r="K16" s="44"/>
      <c r="L16" s="47"/>
      <c r="M16" s="44">
        <f>I16+K16</f>
        <v>0</v>
      </c>
      <c r="N16" s="44"/>
      <c r="O16" s="44">
        <f>C16+E16+G16+M16</f>
        <v>10490</v>
      </c>
    </row>
    <row r="17" spans="1:15" s="35" customFormat="1" ht="15">
      <c r="A17" s="13"/>
      <c r="B17" s="59"/>
      <c r="C17" s="44"/>
      <c r="D17" s="44"/>
      <c r="E17" s="44"/>
      <c r="F17" s="44"/>
      <c r="G17" s="44"/>
      <c r="H17" s="44"/>
      <c r="I17" s="44"/>
      <c r="J17" s="44"/>
      <c r="K17" s="34"/>
      <c r="L17" s="44"/>
      <c r="M17" s="44"/>
      <c r="N17" s="44"/>
      <c r="O17" s="44"/>
    </row>
    <row r="18" spans="1:15" s="35" customFormat="1" ht="15">
      <c r="A18" s="16"/>
      <c r="B18" s="22" t="s">
        <v>103</v>
      </c>
      <c r="C18" s="34">
        <v>0</v>
      </c>
      <c r="D18" s="44"/>
      <c r="E18" s="34">
        <v>0</v>
      </c>
      <c r="F18" s="44"/>
      <c r="G18" s="34">
        <v>0</v>
      </c>
      <c r="H18" s="44"/>
      <c r="I18" s="44">
        <v>-5240</v>
      </c>
      <c r="J18" s="44"/>
      <c r="K18" s="34">
        <v>0</v>
      </c>
      <c r="L18" s="44"/>
      <c r="M18" s="44">
        <f>I18+K18</f>
        <v>-5240</v>
      </c>
      <c r="N18" s="44"/>
      <c r="O18" s="44">
        <f>C18+E18+G18+M18</f>
        <v>-5240</v>
      </c>
    </row>
    <row r="19" spans="1:15" s="35" customFormat="1" ht="15">
      <c r="A19" s="16"/>
      <c r="B19" s="22"/>
      <c r="C19" s="60" t="s">
        <v>2</v>
      </c>
      <c r="D19" s="61" t="s">
        <v>92</v>
      </c>
      <c r="E19" s="60" t="s">
        <v>2</v>
      </c>
      <c r="F19" s="61" t="s">
        <v>92</v>
      </c>
      <c r="G19" s="60" t="s">
        <v>2</v>
      </c>
      <c r="H19" s="61"/>
      <c r="I19" s="60" t="s">
        <v>2</v>
      </c>
      <c r="J19" s="62"/>
      <c r="K19" s="60" t="s">
        <v>2</v>
      </c>
      <c r="L19" s="61"/>
      <c r="M19" s="60" t="s">
        <v>2</v>
      </c>
      <c r="N19" s="61" t="s">
        <v>92</v>
      </c>
      <c r="O19" s="60" t="s">
        <v>2</v>
      </c>
    </row>
    <row r="20" spans="1:15" s="35" customFormat="1" ht="15">
      <c r="A20" s="16"/>
      <c r="B20" s="18" t="s">
        <v>107</v>
      </c>
      <c r="C20" s="72">
        <f>SUM(C12:C19)</f>
        <v>41960</v>
      </c>
      <c r="D20" s="73"/>
      <c r="E20" s="72">
        <f>SUM(E12:E19)</f>
        <v>0</v>
      </c>
      <c r="F20" s="73"/>
      <c r="G20" s="72">
        <f>SUM(G12:G19)</f>
        <v>0</v>
      </c>
      <c r="H20" s="73"/>
      <c r="I20" s="72">
        <f>SUM(I12:I19)</f>
        <v>5224</v>
      </c>
      <c r="J20" s="73"/>
      <c r="K20" s="72">
        <f>SUM(K12:K19)</f>
        <v>0</v>
      </c>
      <c r="L20" s="73"/>
      <c r="M20" s="72">
        <f>SUM(M12:M19)</f>
        <v>5224</v>
      </c>
      <c r="N20" s="73"/>
      <c r="O20" s="72">
        <f>SUM(O12:O19)</f>
        <v>47184</v>
      </c>
    </row>
    <row r="21" spans="1:15" s="35" customFormat="1" ht="15">
      <c r="A21" s="16"/>
      <c r="B21" s="18"/>
      <c r="C21" s="60" t="s">
        <v>3</v>
      </c>
      <c r="D21" s="61" t="s">
        <v>92</v>
      </c>
      <c r="E21" s="60" t="s">
        <v>3</v>
      </c>
      <c r="F21" s="61" t="s">
        <v>92</v>
      </c>
      <c r="G21" s="60" t="s">
        <v>3</v>
      </c>
      <c r="H21" s="61"/>
      <c r="I21" s="60" t="s">
        <v>3</v>
      </c>
      <c r="J21" s="62"/>
      <c r="K21" s="60" t="s">
        <v>3</v>
      </c>
      <c r="L21" s="61"/>
      <c r="M21" s="60" t="s">
        <v>3</v>
      </c>
      <c r="N21" s="61" t="s">
        <v>92</v>
      </c>
      <c r="O21" s="60" t="s">
        <v>3</v>
      </c>
    </row>
    <row r="22" spans="1:15" s="35" customFormat="1" ht="15">
      <c r="A22" s="16"/>
      <c r="B22" s="18"/>
      <c r="C22" s="72"/>
      <c r="D22" s="73"/>
      <c r="E22" s="72"/>
      <c r="F22" s="73"/>
      <c r="G22" s="72"/>
      <c r="H22" s="73"/>
      <c r="I22" s="72"/>
      <c r="J22" s="73"/>
      <c r="K22" s="72"/>
      <c r="L22" s="73"/>
      <c r="M22" s="72"/>
      <c r="N22" s="73"/>
      <c r="O22" s="72"/>
    </row>
    <row r="23" spans="1:15" s="35" customFormat="1" ht="15">
      <c r="A23" s="16"/>
      <c r="B23" s="59" t="s">
        <v>116</v>
      </c>
      <c r="C23" s="72">
        <v>41960</v>
      </c>
      <c r="D23" s="73"/>
      <c r="E23" s="72">
        <v>0</v>
      </c>
      <c r="F23" s="73"/>
      <c r="G23" s="72">
        <v>0</v>
      </c>
      <c r="H23" s="73"/>
      <c r="I23" s="72">
        <v>5224</v>
      </c>
      <c r="J23" s="73"/>
      <c r="K23" s="72">
        <v>0</v>
      </c>
      <c r="L23" s="73"/>
      <c r="M23" s="72">
        <v>5224</v>
      </c>
      <c r="N23" s="73"/>
      <c r="O23" s="72">
        <v>47184</v>
      </c>
    </row>
    <row r="24" spans="1:15" s="35" customFormat="1" ht="15">
      <c r="A24" s="16"/>
      <c r="B24" s="63"/>
      <c r="C24" s="73"/>
      <c r="D24" s="73"/>
      <c r="E24" s="73"/>
      <c r="F24" s="73"/>
      <c r="G24" s="73"/>
      <c r="H24" s="73"/>
      <c r="I24" s="73"/>
      <c r="J24" s="73"/>
      <c r="K24" s="72"/>
      <c r="L24" s="73"/>
      <c r="M24" s="73"/>
      <c r="N24" s="73"/>
      <c r="O24" s="73"/>
    </row>
    <row r="25" spans="1:15" s="35" customFormat="1" ht="15">
      <c r="A25" s="16"/>
      <c r="B25" s="18" t="s">
        <v>111</v>
      </c>
      <c r="C25" s="73"/>
      <c r="D25" s="73"/>
      <c r="E25" s="73"/>
      <c r="F25" s="73"/>
      <c r="G25" s="73"/>
      <c r="H25" s="73"/>
      <c r="I25" s="73"/>
      <c r="J25" s="73"/>
      <c r="K25" s="72"/>
      <c r="L25" s="73"/>
      <c r="M25" s="73"/>
      <c r="N25" s="73"/>
      <c r="O25" s="73"/>
    </row>
    <row r="26" spans="1:15" s="35" customFormat="1" ht="15">
      <c r="A26" s="16"/>
      <c r="B26" s="63" t="s">
        <v>112</v>
      </c>
      <c r="C26" s="73">
        <v>0</v>
      </c>
      <c r="D26" s="73"/>
      <c r="E26" s="73">
        <v>0</v>
      </c>
      <c r="F26" s="73"/>
      <c r="G26" s="77">
        <v>-257</v>
      </c>
      <c r="H26" s="73"/>
      <c r="I26" s="73">
        <v>0</v>
      </c>
      <c r="J26" s="73"/>
      <c r="K26" s="72">
        <v>0</v>
      </c>
      <c r="L26" s="73"/>
      <c r="M26" s="73">
        <v>0</v>
      </c>
      <c r="N26" s="73"/>
      <c r="O26" s="72">
        <f>C26+E26+G26+M26</f>
        <v>-257</v>
      </c>
    </row>
    <row r="27" spans="1:15" s="35" customFormat="1" ht="15">
      <c r="A27" s="16"/>
      <c r="B27" s="63"/>
      <c r="C27" s="73"/>
      <c r="D27" s="73"/>
      <c r="E27" s="73"/>
      <c r="F27" s="73"/>
      <c r="G27" s="73"/>
      <c r="H27" s="73"/>
      <c r="I27" s="73"/>
      <c r="J27" s="73"/>
      <c r="K27" s="72"/>
      <c r="L27" s="73"/>
      <c r="M27" s="73"/>
      <c r="N27" s="73"/>
      <c r="O27" s="73"/>
    </row>
    <row r="28" spans="1:15" s="35" customFormat="1" ht="15">
      <c r="A28" s="16"/>
      <c r="B28" s="22" t="s">
        <v>103</v>
      </c>
      <c r="C28" s="76">
        <v>0</v>
      </c>
      <c r="D28" s="73"/>
      <c r="E28" s="76">
        <v>0</v>
      </c>
      <c r="F28" s="73"/>
      <c r="G28" s="35">
        <v>0</v>
      </c>
      <c r="H28" s="73"/>
      <c r="I28" s="77">
        <v>-2617</v>
      </c>
      <c r="J28" s="73"/>
      <c r="K28" s="76">
        <v>0</v>
      </c>
      <c r="L28" s="73"/>
      <c r="M28" s="72">
        <f>I28+K28</f>
        <v>-2617</v>
      </c>
      <c r="N28" s="73"/>
      <c r="O28" s="72">
        <f>C28+E28+G28+M28</f>
        <v>-2617</v>
      </c>
    </row>
    <row r="29" spans="1:15" s="35" customFormat="1" ht="15">
      <c r="A29" s="16"/>
      <c r="B29" s="22"/>
      <c r="C29" s="60" t="s">
        <v>2</v>
      </c>
      <c r="D29" s="61" t="s">
        <v>92</v>
      </c>
      <c r="E29" s="60" t="s">
        <v>2</v>
      </c>
      <c r="F29" s="61" t="s">
        <v>92</v>
      </c>
      <c r="G29" s="60" t="s">
        <v>2</v>
      </c>
      <c r="H29" s="61"/>
      <c r="I29" s="60" t="s">
        <v>2</v>
      </c>
      <c r="J29" s="62"/>
      <c r="K29" s="60" t="s">
        <v>2</v>
      </c>
      <c r="L29" s="61"/>
      <c r="M29" s="60" t="s">
        <v>2</v>
      </c>
      <c r="N29" s="61" t="s">
        <v>92</v>
      </c>
      <c r="O29" s="60" t="s">
        <v>2</v>
      </c>
    </row>
    <row r="30" spans="1:15" s="35" customFormat="1" ht="15">
      <c r="A30" s="16"/>
      <c r="B30" s="21" t="s">
        <v>108</v>
      </c>
      <c r="C30" s="76">
        <f>SUM(C22:C29)</f>
        <v>41960</v>
      </c>
      <c r="D30" s="73"/>
      <c r="E30" s="76">
        <f>SUM(E22:E29)</f>
        <v>0</v>
      </c>
      <c r="F30" s="73"/>
      <c r="G30" s="76">
        <f>SUM(G22:G29)</f>
        <v>-257</v>
      </c>
      <c r="H30" s="73"/>
      <c r="I30" s="76">
        <f>SUM(I22:I29)</f>
        <v>2607</v>
      </c>
      <c r="J30" s="73"/>
      <c r="K30" s="76">
        <f>SUM(K22:K29)</f>
        <v>0</v>
      </c>
      <c r="L30" s="73"/>
      <c r="M30" s="76">
        <f>SUM(M22:M29)</f>
        <v>2607</v>
      </c>
      <c r="N30" s="73"/>
      <c r="O30" s="76">
        <f>SUM(O22:O29)</f>
        <v>44310</v>
      </c>
    </row>
    <row r="31" spans="1:15" s="35" customFormat="1" ht="15">
      <c r="A31" s="16"/>
      <c r="B31" s="21"/>
      <c r="C31" s="60" t="s">
        <v>3</v>
      </c>
      <c r="D31" s="61" t="s">
        <v>92</v>
      </c>
      <c r="E31" s="60" t="s">
        <v>3</v>
      </c>
      <c r="F31" s="61" t="s">
        <v>92</v>
      </c>
      <c r="G31" s="60" t="s">
        <v>3</v>
      </c>
      <c r="H31" s="61"/>
      <c r="I31" s="60" t="s">
        <v>3</v>
      </c>
      <c r="J31" s="62"/>
      <c r="K31" s="60" t="s">
        <v>3</v>
      </c>
      <c r="L31" s="61"/>
      <c r="M31" s="60" t="s">
        <v>3</v>
      </c>
      <c r="N31" s="61" t="s">
        <v>92</v>
      </c>
      <c r="O31" s="60" t="s">
        <v>3</v>
      </c>
    </row>
    <row r="32" spans="1:15" ht="15">
      <c r="A32" s="6"/>
      <c r="C32" s="76"/>
      <c r="D32" s="73"/>
      <c r="E32" s="76"/>
      <c r="F32" s="73"/>
      <c r="G32" s="76"/>
      <c r="H32" s="73"/>
      <c r="I32" s="77"/>
      <c r="J32" s="73"/>
      <c r="K32" s="76"/>
      <c r="L32" s="73"/>
      <c r="M32" s="72"/>
      <c r="N32" s="73"/>
      <c r="O32" s="89"/>
    </row>
    <row r="33" spans="1:15" ht="12.75">
      <c r="A33" s="109" t="s">
        <v>104</v>
      </c>
      <c r="B33" s="109"/>
      <c r="C33" s="109"/>
      <c r="D33" s="109"/>
      <c r="E33" s="109"/>
      <c r="F33" s="109"/>
      <c r="G33" s="109"/>
      <c r="H33" s="109"/>
      <c r="I33" s="109"/>
      <c r="J33" s="109"/>
      <c r="K33" s="109"/>
      <c r="L33" s="109"/>
      <c r="M33" s="109"/>
      <c r="N33" s="109"/>
      <c r="O33" s="109"/>
    </row>
    <row r="34" spans="1:15" ht="15" customHeight="1">
      <c r="A34" s="107" t="s">
        <v>105</v>
      </c>
      <c r="B34" s="107"/>
      <c r="C34" s="107"/>
      <c r="D34" s="107"/>
      <c r="E34" s="107"/>
      <c r="F34" s="107"/>
      <c r="G34" s="107"/>
      <c r="H34" s="107"/>
      <c r="I34" s="107"/>
      <c r="J34" s="107"/>
      <c r="K34" s="107"/>
      <c r="L34" s="107"/>
      <c r="M34" s="107"/>
      <c r="N34" s="107"/>
      <c r="O34" s="107"/>
    </row>
  </sheetData>
  <mergeCells count="6">
    <mergeCell ref="A34:O34"/>
    <mergeCell ref="G8:G9"/>
    <mergeCell ref="A1:O1"/>
    <mergeCell ref="A2:D2"/>
    <mergeCell ref="A33:O33"/>
    <mergeCell ref="A5:F5"/>
  </mergeCells>
  <printOptions/>
  <pageMargins left="0.4724409448818898" right="0.5118110236220472" top="0.5905511811023623" bottom="0.1968503937007874" header="0.2362204724409449" footer="0.1968503937007874"/>
  <pageSetup fitToHeight="1" fitToWidth="1" horizontalDpi="600" verticalDpi="600" orientation="portrait" paperSize="9" scale="90" r:id="rId1"/>
  <headerFooter alignWithMargins="0">
    <oddFooter>&amp;RSection A - Page 5</oddFooter>
  </headerFooter>
</worksheet>
</file>

<file path=xl/worksheets/sheet4.xml><?xml version="1.0" encoding="utf-8"?>
<worksheet xmlns="http://schemas.openxmlformats.org/spreadsheetml/2006/main" xmlns:r="http://schemas.openxmlformats.org/officeDocument/2006/relationships">
  <dimension ref="A1:F52"/>
  <sheetViews>
    <sheetView showGridLines="0" workbookViewId="0" topLeftCell="A1">
      <selection activeCell="A1" sqref="A1:F1"/>
    </sheetView>
  </sheetViews>
  <sheetFormatPr defaultColWidth="9.140625" defaultRowHeight="12.75"/>
  <cols>
    <col min="1" max="1" width="6.7109375" style="24" customWidth="1"/>
    <col min="2" max="2" width="36.00390625" style="24" customWidth="1"/>
    <col min="3" max="3" width="14.140625" style="24" customWidth="1"/>
    <col min="4" max="4" width="13.8515625" style="28" customWidth="1"/>
    <col min="5" max="6" width="13.8515625" style="24" customWidth="1"/>
    <col min="7" max="16384" width="9.140625" style="3" customWidth="1"/>
  </cols>
  <sheetData>
    <row r="1" spans="1:6" ht="16.5" customHeight="1">
      <c r="A1" s="105" t="s">
        <v>11</v>
      </c>
      <c r="B1" s="105"/>
      <c r="C1" s="105"/>
      <c r="D1" s="105"/>
      <c r="E1" s="105"/>
      <c r="F1" s="105"/>
    </row>
    <row r="2" spans="1:6" ht="10.5" customHeight="1">
      <c r="A2" s="106" t="s">
        <v>50</v>
      </c>
      <c r="B2" s="106"/>
      <c r="C2" s="106"/>
      <c r="D2" s="106"/>
      <c r="E2" s="106"/>
      <c r="F2" s="106"/>
    </row>
    <row r="3" spans="1:6" ht="12.75">
      <c r="A3" s="4"/>
      <c r="B3" s="4"/>
      <c r="C3" s="4"/>
      <c r="D3" s="4"/>
      <c r="E3" s="4"/>
      <c r="F3" s="4"/>
    </row>
    <row r="4" spans="1:6" ht="12.75">
      <c r="A4" s="111" t="s">
        <v>51</v>
      </c>
      <c r="B4" s="111"/>
      <c r="C4" s="111"/>
      <c r="D4" s="111"/>
      <c r="E4" s="111"/>
      <c r="F4" s="111"/>
    </row>
    <row r="5" spans="1:6" ht="12.75">
      <c r="A5" s="103" t="s">
        <v>106</v>
      </c>
      <c r="B5" s="103"/>
      <c r="C5" s="103"/>
      <c r="D5" s="103"/>
      <c r="E5" s="103"/>
      <c r="F5" s="103"/>
    </row>
    <row r="6" spans="1:6" ht="12.75">
      <c r="A6" s="5"/>
      <c r="B6" s="5"/>
      <c r="C6" s="5"/>
      <c r="D6" s="5"/>
      <c r="E6" s="5"/>
      <c r="F6" s="5"/>
    </row>
    <row r="7" spans="1:6" ht="12.75">
      <c r="A7" s="104" t="s">
        <v>118</v>
      </c>
      <c r="B7" s="104"/>
      <c r="C7" s="104"/>
      <c r="D7" s="104"/>
      <c r="E7" s="104"/>
      <c r="F7" s="104"/>
    </row>
    <row r="8" spans="1:6" ht="12.75">
      <c r="A8" s="103" t="s">
        <v>52</v>
      </c>
      <c r="B8" s="103"/>
      <c r="C8" s="103"/>
      <c r="D8" s="103"/>
      <c r="E8" s="103"/>
      <c r="F8" s="103"/>
    </row>
    <row r="9" spans="1:6" ht="12.75">
      <c r="A9" s="5"/>
      <c r="B9" s="5"/>
      <c r="C9" s="26" t="s">
        <v>114</v>
      </c>
      <c r="D9" s="26" t="s">
        <v>115</v>
      </c>
      <c r="E9" s="26" t="s">
        <v>114</v>
      </c>
      <c r="F9" s="26" t="s">
        <v>115</v>
      </c>
    </row>
    <row r="10" spans="1:6" ht="12.75">
      <c r="A10" s="6"/>
      <c r="B10" s="6"/>
      <c r="C10" s="110" t="s">
        <v>53</v>
      </c>
      <c r="D10" s="110"/>
      <c r="E10" s="110"/>
      <c r="F10" s="110"/>
    </row>
    <row r="11" spans="1:6" ht="12.75">
      <c r="A11" s="8"/>
      <c r="B11" s="8"/>
      <c r="C11" s="7" t="s">
        <v>54</v>
      </c>
      <c r="D11" s="9" t="s">
        <v>55</v>
      </c>
      <c r="E11" s="7" t="s">
        <v>54</v>
      </c>
      <c r="F11" s="7" t="s">
        <v>55</v>
      </c>
    </row>
    <row r="12" spans="1:6" ht="12.75">
      <c r="A12" s="8"/>
      <c r="B12" s="8"/>
      <c r="C12" s="7" t="s">
        <v>56</v>
      </c>
      <c r="D12" s="9" t="s">
        <v>57</v>
      </c>
      <c r="E12" s="7" t="s">
        <v>56</v>
      </c>
      <c r="F12" s="7" t="s">
        <v>57</v>
      </c>
    </row>
    <row r="13" spans="1:6" ht="12.75">
      <c r="A13" s="8"/>
      <c r="B13" s="8"/>
      <c r="C13" s="7" t="s">
        <v>58</v>
      </c>
      <c r="D13" s="9" t="s">
        <v>58</v>
      </c>
      <c r="E13" s="7" t="s">
        <v>59</v>
      </c>
      <c r="F13" s="7" t="s">
        <v>60</v>
      </c>
    </row>
    <row r="14" spans="1:6" ht="12.75">
      <c r="A14" s="6"/>
      <c r="B14" s="6"/>
      <c r="C14" s="10">
        <v>38717</v>
      </c>
      <c r="D14" s="10">
        <v>38352</v>
      </c>
      <c r="E14" s="10">
        <v>38717</v>
      </c>
      <c r="F14" s="10">
        <f>D14</f>
        <v>38352</v>
      </c>
    </row>
    <row r="15" spans="1:6" ht="12.75">
      <c r="A15" s="6"/>
      <c r="B15" s="6"/>
      <c r="C15" s="11" t="s">
        <v>61</v>
      </c>
      <c r="D15" s="12" t="s">
        <v>61</v>
      </c>
      <c r="E15" s="11" t="s">
        <v>61</v>
      </c>
      <c r="F15" s="11" t="s">
        <v>61</v>
      </c>
    </row>
    <row r="16" spans="1:6" ht="15">
      <c r="A16" s="13"/>
      <c r="B16" s="14" t="s">
        <v>62</v>
      </c>
      <c r="C16" s="91">
        <f>E16-51818</f>
        <v>20974</v>
      </c>
      <c r="D16" s="91">
        <v>18729</v>
      </c>
      <c r="E16" s="91">
        <v>72792</v>
      </c>
      <c r="F16" s="91">
        <v>72877</v>
      </c>
    </row>
    <row r="17" spans="1:6" ht="15">
      <c r="A17" s="16"/>
      <c r="B17" s="14"/>
      <c r="C17" s="92"/>
      <c r="D17" s="92"/>
      <c r="E17" s="92"/>
      <c r="F17" s="92"/>
    </row>
    <row r="18" spans="1:6" ht="15">
      <c r="A18" s="16"/>
      <c r="B18" s="18" t="s">
        <v>63</v>
      </c>
      <c r="C18" s="91">
        <f>E18+49286</f>
        <v>-19234</v>
      </c>
      <c r="D18" s="91">
        <v>-18142</v>
      </c>
      <c r="E18" s="91">
        <v>-68520</v>
      </c>
      <c r="F18" s="91">
        <v>-70302</v>
      </c>
    </row>
    <row r="19" spans="1:6" ht="15">
      <c r="A19" s="13"/>
      <c r="B19" s="20"/>
      <c r="C19" s="17" t="s">
        <v>2</v>
      </c>
      <c r="D19" s="17" t="s">
        <v>2</v>
      </c>
      <c r="E19" s="17" t="s">
        <v>2</v>
      </c>
      <c r="F19" s="17" t="s">
        <v>2</v>
      </c>
    </row>
    <row r="20" spans="1:6" ht="15">
      <c r="A20" s="16"/>
      <c r="B20" s="18" t="s">
        <v>64</v>
      </c>
      <c r="C20" s="91">
        <f>SUM(C16:C19)</f>
        <v>1740</v>
      </c>
      <c r="D20" s="91">
        <f>SUM(D16:D19)</f>
        <v>587</v>
      </c>
      <c r="E20" s="91">
        <f>SUM(E16:E19)</f>
        <v>4272</v>
      </c>
      <c r="F20" s="91">
        <f>SUM(F16:F19)</f>
        <v>2575</v>
      </c>
    </row>
    <row r="21" spans="1:6" ht="15">
      <c r="A21" s="16"/>
      <c r="B21" s="18"/>
      <c r="C21" s="91"/>
      <c r="D21" s="91"/>
      <c r="E21" s="91"/>
      <c r="F21" s="91"/>
    </row>
    <row r="22" spans="1:6" ht="15">
      <c r="A22" s="16"/>
      <c r="B22" s="18" t="s">
        <v>65</v>
      </c>
      <c r="C22" s="91">
        <f>E22-1149</f>
        <v>485</v>
      </c>
      <c r="D22" s="91">
        <v>432</v>
      </c>
      <c r="E22" s="91">
        <v>1634</v>
      </c>
      <c r="F22" s="91">
        <v>551</v>
      </c>
    </row>
    <row r="23" spans="1:6" ht="15">
      <c r="A23" s="16"/>
      <c r="B23" s="18"/>
      <c r="C23" s="91"/>
      <c r="D23" s="91"/>
      <c r="E23" s="91"/>
      <c r="F23" s="91"/>
    </row>
    <row r="24" spans="1:6" ht="15">
      <c r="A24" s="16"/>
      <c r="B24" s="18" t="s">
        <v>117</v>
      </c>
      <c r="C24" s="91">
        <f>E24-0</f>
        <v>-369</v>
      </c>
      <c r="D24" s="91">
        <v>-553</v>
      </c>
      <c r="E24" s="91">
        <v>-369</v>
      </c>
      <c r="F24" s="91">
        <v>-553</v>
      </c>
    </row>
    <row r="25" spans="1:6" ht="15">
      <c r="A25" s="16"/>
      <c r="B25" s="18"/>
      <c r="C25" s="91"/>
      <c r="D25" s="91"/>
      <c r="E25" s="91"/>
      <c r="F25" s="91"/>
    </row>
    <row r="26" spans="1:6" ht="15">
      <c r="A26" s="16"/>
      <c r="B26" s="18" t="s">
        <v>66</v>
      </c>
      <c r="C26" s="91">
        <f>E26+1478</f>
        <v>-635</v>
      </c>
      <c r="D26" s="91">
        <v>-538</v>
      </c>
      <c r="E26" s="91">
        <v>-2113</v>
      </c>
      <c r="F26" s="91">
        <v>-2588</v>
      </c>
    </row>
    <row r="27" spans="1:6" ht="15">
      <c r="A27" s="16"/>
      <c r="B27" s="18"/>
      <c r="C27" s="91"/>
      <c r="D27" s="91"/>
      <c r="E27" s="91"/>
      <c r="F27" s="91"/>
    </row>
    <row r="28" spans="1:6" ht="15">
      <c r="A28" s="16"/>
      <c r="B28" s="18" t="s">
        <v>67</v>
      </c>
      <c r="C28" s="91">
        <f>E28+3030</f>
        <v>-3096</v>
      </c>
      <c r="D28" s="91">
        <v>-1258</v>
      </c>
      <c r="E28" s="91">
        <v>-6126</v>
      </c>
      <c r="F28" s="91">
        <v>-5304</v>
      </c>
    </row>
    <row r="29" spans="1:6" ht="15">
      <c r="A29" s="16"/>
      <c r="B29" s="18"/>
      <c r="C29" s="17" t="s">
        <v>2</v>
      </c>
      <c r="D29" s="17" t="s">
        <v>2</v>
      </c>
      <c r="E29" s="17" t="s">
        <v>2</v>
      </c>
      <c r="F29" s="17" t="s">
        <v>2</v>
      </c>
    </row>
    <row r="30" spans="1:6" ht="15">
      <c r="A30" s="16"/>
      <c r="B30" s="21" t="s">
        <v>125</v>
      </c>
      <c r="C30" s="91">
        <f>SUM(C20:C29)</f>
        <v>-1875</v>
      </c>
      <c r="D30" s="91">
        <f>SUM(D20:D29)</f>
        <v>-1330</v>
      </c>
      <c r="E30" s="91">
        <f>SUM(E20:E29)</f>
        <v>-2702</v>
      </c>
      <c r="F30" s="91">
        <f>SUM(F20:F29)</f>
        <v>-5319</v>
      </c>
    </row>
    <row r="31" spans="1:6" ht="15">
      <c r="A31" s="16"/>
      <c r="B31" s="18"/>
      <c r="C31" s="91"/>
      <c r="D31" s="91"/>
      <c r="E31" s="91"/>
      <c r="F31" s="91"/>
    </row>
    <row r="32" spans="1:6" ht="15">
      <c r="A32" s="16"/>
      <c r="B32" s="18" t="s">
        <v>68</v>
      </c>
      <c r="C32" s="91">
        <f>E32+981</f>
        <v>-345</v>
      </c>
      <c r="D32" s="91">
        <v>-416</v>
      </c>
      <c r="E32" s="91">
        <v>-1326</v>
      </c>
      <c r="F32" s="91">
        <v>-1405</v>
      </c>
    </row>
    <row r="33" spans="1:6" ht="15">
      <c r="A33" s="16"/>
      <c r="B33" s="18"/>
      <c r="C33" s="17" t="s">
        <v>2</v>
      </c>
      <c r="D33" s="17" t="s">
        <v>2</v>
      </c>
      <c r="E33" s="17" t="s">
        <v>2</v>
      </c>
      <c r="F33" s="17" t="s">
        <v>2</v>
      </c>
    </row>
    <row r="34" spans="1:6" ht="15">
      <c r="A34" s="16"/>
      <c r="B34" s="22" t="s">
        <v>126</v>
      </c>
      <c r="C34" s="91">
        <f>SUM(C30:C33)</f>
        <v>-2220</v>
      </c>
      <c r="D34" s="91">
        <f>SUM(D30:D33)</f>
        <v>-1746</v>
      </c>
      <c r="E34" s="91">
        <f>SUM(E30:E33)</f>
        <v>-4028</v>
      </c>
      <c r="F34" s="91">
        <f>SUM(F30:F33)</f>
        <v>-6724</v>
      </c>
    </row>
    <row r="35" spans="1:6" ht="15">
      <c r="A35" s="16"/>
      <c r="B35" s="18"/>
      <c r="C35" s="91"/>
      <c r="D35" s="91"/>
      <c r="E35" s="91"/>
      <c r="F35" s="91"/>
    </row>
    <row r="36" spans="1:6" ht="15">
      <c r="A36" s="16"/>
      <c r="B36" s="18" t="s">
        <v>127</v>
      </c>
      <c r="C36" s="91">
        <f>E36-319</f>
        <v>903</v>
      </c>
      <c r="D36" s="91">
        <v>329</v>
      </c>
      <c r="E36" s="91">
        <v>1222</v>
      </c>
      <c r="F36" s="91">
        <v>1542</v>
      </c>
    </row>
    <row r="37" spans="1:6" ht="15">
      <c r="A37" s="16"/>
      <c r="B37" s="22"/>
      <c r="C37" s="17" t="s">
        <v>2</v>
      </c>
      <c r="D37" s="17" t="s">
        <v>2</v>
      </c>
      <c r="E37" s="17" t="s">
        <v>2</v>
      </c>
      <c r="F37" s="17" t="s">
        <v>2</v>
      </c>
    </row>
    <row r="38" spans="1:6" ht="15">
      <c r="A38" s="16"/>
      <c r="B38" s="22" t="s">
        <v>128</v>
      </c>
      <c r="C38" s="91">
        <f>SUM(C34:C37)</f>
        <v>-1317</v>
      </c>
      <c r="D38" s="91">
        <f>SUM(D34:D37)</f>
        <v>-1417</v>
      </c>
      <c r="E38" s="91">
        <f>SUM(E34:E37)</f>
        <v>-2806</v>
      </c>
      <c r="F38" s="91">
        <f>SUM(F34:F37)</f>
        <v>-5182</v>
      </c>
    </row>
    <row r="39" spans="1:6" ht="15">
      <c r="A39" s="16"/>
      <c r="B39" s="18"/>
      <c r="C39" s="91"/>
      <c r="D39" s="91"/>
      <c r="E39" s="91"/>
      <c r="F39" s="91"/>
    </row>
    <row r="40" spans="1:6" ht="15">
      <c r="A40" s="16"/>
      <c r="B40" s="18" t="s">
        <v>69</v>
      </c>
      <c r="C40" s="91">
        <f>E40+45</f>
        <v>234</v>
      </c>
      <c r="D40" s="91">
        <v>-17</v>
      </c>
      <c r="E40" s="91">
        <v>189</v>
      </c>
      <c r="F40" s="91">
        <v>-58</v>
      </c>
    </row>
    <row r="41" spans="1:6" ht="15">
      <c r="A41" s="16"/>
      <c r="B41" s="18"/>
      <c r="C41" s="17" t="s">
        <v>2</v>
      </c>
      <c r="D41" s="17" t="s">
        <v>2</v>
      </c>
      <c r="E41" s="17" t="s">
        <v>2</v>
      </c>
      <c r="F41" s="17" t="s">
        <v>2</v>
      </c>
    </row>
    <row r="42" spans="1:6" ht="15">
      <c r="A42" s="16"/>
      <c r="B42" s="22" t="s">
        <v>99</v>
      </c>
      <c r="C42" s="91">
        <f>SUM(C38:C41)</f>
        <v>-1083</v>
      </c>
      <c r="D42" s="91">
        <f>SUM(D38:D41)</f>
        <v>-1434</v>
      </c>
      <c r="E42" s="91">
        <f>SUM(E38:E41)</f>
        <v>-2617</v>
      </c>
      <c r="F42" s="91">
        <f>SUM(F38:F41)</f>
        <v>-5240</v>
      </c>
    </row>
    <row r="43" spans="1:6" ht="15">
      <c r="A43" s="16"/>
      <c r="B43" s="21"/>
      <c r="C43" s="17" t="s">
        <v>3</v>
      </c>
      <c r="D43" s="17" t="s">
        <v>3</v>
      </c>
      <c r="E43" s="17" t="s">
        <v>3</v>
      </c>
      <c r="F43" s="17" t="s">
        <v>3</v>
      </c>
    </row>
    <row r="44" spans="1:6" ht="15">
      <c r="A44" s="16"/>
      <c r="B44" s="21"/>
      <c r="C44" s="15"/>
      <c r="D44" s="15"/>
      <c r="E44" s="15"/>
      <c r="F44" s="15"/>
    </row>
    <row r="45" spans="1:6" ht="15">
      <c r="A45" s="16"/>
      <c r="B45" s="22" t="s">
        <v>70</v>
      </c>
      <c r="C45" s="68">
        <v>0</v>
      </c>
      <c r="D45" s="19">
        <v>0</v>
      </c>
      <c r="E45" s="19">
        <v>0</v>
      </c>
      <c r="F45" s="19">
        <v>0</v>
      </c>
    </row>
    <row r="46" spans="1:6" ht="15">
      <c r="A46" s="13"/>
      <c r="B46" s="18"/>
      <c r="C46" s="17" t="s">
        <v>3</v>
      </c>
      <c r="D46" s="17" t="s">
        <v>3</v>
      </c>
      <c r="E46" s="17" t="s">
        <v>3</v>
      </c>
      <c r="F46" s="17" t="s">
        <v>3</v>
      </c>
    </row>
    <row r="47" spans="1:6" ht="15">
      <c r="A47" s="16"/>
      <c r="B47" s="18"/>
      <c r="C47" s="17"/>
      <c r="D47" s="17"/>
      <c r="E47" s="23"/>
      <c r="F47" s="23"/>
    </row>
    <row r="48" spans="1:6" ht="15">
      <c r="A48" s="16"/>
      <c r="B48" s="22" t="s">
        <v>71</v>
      </c>
      <c r="C48" s="93">
        <f>C42/'Bursa-BS'!D36*100</f>
        <v>-2.581029551954242</v>
      </c>
      <c r="D48" s="93">
        <v>-4.41</v>
      </c>
      <c r="E48" s="93">
        <f>E42/'Bursa-BS'!D36*100</f>
        <v>-6.236892278360343</v>
      </c>
      <c r="F48" s="93">
        <v>-16.12</v>
      </c>
    </row>
    <row r="49" spans="1:6" ht="13.5" customHeight="1">
      <c r="A49" s="16"/>
      <c r="B49" s="16"/>
      <c r="C49" s="17" t="s">
        <v>3</v>
      </c>
      <c r="D49" s="17" t="s">
        <v>3</v>
      </c>
      <c r="E49" s="17" t="s">
        <v>3</v>
      </c>
      <c r="F49" s="17" t="s">
        <v>3</v>
      </c>
    </row>
    <row r="50" spans="1:4" ht="12.75">
      <c r="A50" s="6"/>
      <c r="C50" s="6"/>
      <c r="D50" s="25"/>
    </row>
    <row r="51" spans="1:6" ht="12.75">
      <c r="A51" s="49" t="s">
        <v>72</v>
      </c>
      <c r="B51" s="26"/>
      <c r="C51" s="26"/>
      <c r="D51" s="26"/>
      <c r="E51" s="26"/>
      <c r="F51" s="26"/>
    </row>
    <row r="52" spans="1:6" ht="12.75">
      <c r="A52" s="51" t="s">
        <v>73</v>
      </c>
      <c r="B52" s="27"/>
      <c r="C52" s="27"/>
      <c r="D52" s="27"/>
      <c r="E52" s="27"/>
      <c r="F52" s="27"/>
    </row>
  </sheetData>
  <mergeCells count="8">
    <mergeCell ref="A7:F7"/>
    <mergeCell ref="E10:F10"/>
    <mergeCell ref="C10:D10"/>
    <mergeCell ref="A1:F1"/>
    <mergeCell ref="A2:F2"/>
    <mergeCell ref="A5:F5"/>
    <mergeCell ref="A4:F4"/>
    <mergeCell ref="A8:F8"/>
  </mergeCells>
  <printOptions/>
  <pageMargins left="0.59" right="0.31" top="0.6" bottom="0.21" header="0.25" footer="0.21"/>
  <pageSetup horizontalDpi="600" verticalDpi="600" orientation="portrait" paperSize="9" scale="90" r:id="rId1"/>
  <headerFooter alignWithMargins="0">
    <oddFooter>&amp;RSection A - Page 4</oddFooter>
  </headerFooter>
</worksheet>
</file>

<file path=xl/worksheets/sheet5.xml><?xml version="1.0" encoding="utf-8"?>
<worksheet xmlns="http://schemas.openxmlformats.org/spreadsheetml/2006/main" xmlns:r="http://schemas.openxmlformats.org/officeDocument/2006/relationships">
  <dimension ref="A1:F62"/>
  <sheetViews>
    <sheetView showGridLines="0" workbookViewId="0" topLeftCell="A1">
      <selection activeCell="A1" sqref="A1:D1"/>
    </sheetView>
  </sheetViews>
  <sheetFormatPr defaultColWidth="9.140625" defaultRowHeight="12.75"/>
  <cols>
    <col min="1" max="1" width="2.140625" style="24" customWidth="1"/>
    <col min="2" max="2" width="60.00390625" style="24" customWidth="1"/>
    <col min="3" max="3" width="14.7109375" style="24" customWidth="1"/>
    <col min="4" max="4" width="14.7109375" style="28" customWidth="1"/>
    <col min="5" max="16384" width="9.140625" style="24" customWidth="1"/>
  </cols>
  <sheetData>
    <row r="1" spans="1:4" ht="16.5" customHeight="1">
      <c r="A1" s="105" t="s">
        <v>11</v>
      </c>
      <c r="B1" s="105"/>
      <c r="C1" s="105"/>
      <c r="D1" s="105"/>
    </row>
    <row r="2" spans="1:4" ht="10.5" customHeight="1">
      <c r="A2" s="106" t="s">
        <v>50</v>
      </c>
      <c r="B2" s="106"/>
      <c r="C2" s="106"/>
      <c r="D2" s="106"/>
    </row>
    <row r="3" spans="1:4" ht="12.75">
      <c r="A3" s="4"/>
      <c r="B3" s="4"/>
      <c r="C3" s="4"/>
      <c r="D3" s="4"/>
    </row>
    <row r="4" spans="1:4" ht="12.75">
      <c r="A4" s="94" t="s">
        <v>120</v>
      </c>
      <c r="B4" s="94"/>
      <c r="C4" s="94"/>
      <c r="D4" s="94"/>
    </row>
    <row r="5" spans="1:4" ht="12.75">
      <c r="A5" s="103" t="s">
        <v>52</v>
      </c>
      <c r="B5" s="103"/>
      <c r="C5" s="103"/>
      <c r="D5" s="103"/>
    </row>
    <row r="6" spans="1:4" ht="12.75">
      <c r="A6" s="5"/>
      <c r="B6" s="5"/>
      <c r="C6" s="5"/>
      <c r="D6" s="5"/>
    </row>
    <row r="7" spans="1:4" ht="12.75">
      <c r="A7" s="5"/>
      <c r="B7" s="5"/>
      <c r="C7" s="26" t="s">
        <v>114</v>
      </c>
      <c r="D7" s="26" t="s">
        <v>115</v>
      </c>
    </row>
    <row r="8" spans="3:4" s="6" customFormat="1" ht="12.75">
      <c r="C8" s="30" t="s">
        <v>54</v>
      </c>
      <c r="D8" s="7" t="s">
        <v>55</v>
      </c>
    </row>
    <row r="9" spans="3:4" s="6" customFormat="1" ht="12.75">
      <c r="C9" s="30" t="s">
        <v>56</v>
      </c>
      <c r="D9" s="7" t="s">
        <v>57</v>
      </c>
    </row>
    <row r="10" spans="3:4" s="8" customFormat="1" ht="11.25">
      <c r="C10" s="30" t="s">
        <v>59</v>
      </c>
      <c r="D10" s="7" t="s">
        <v>60</v>
      </c>
    </row>
    <row r="11" spans="3:4" s="6" customFormat="1" ht="12.75">
      <c r="C11" s="32">
        <v>38717</v>
      </c>
      <c r="D11" s="32">
        <v>38352</v>
      </c>
    </row>
    <row r="12" spans="3:4" s="6" customFormat="1" ht="12.75">
      <c r="C12" s="11" t="s">
        <v>61</v>
      </c>
      <c r="D12" s="11" t="s">
        <v>61</v>
      </c>
    </row>
    <row r="13" spans="1:4" s="16" customFormat="1" ht="15">
      <c r="A13" s="13"/>
      <c r="B13" s="18" t="s">
        <v>12</v>
      </c>
      <c r="C13" s="97"/>
      <c r="D13" s="82"/>
    </row>
    <row r="14" spans="2:4" s="16" customFormat="1" ht="9" customHeight="1">
      <c r="B14" s="18"/>
      <c r="C14" s="98"/>
      <c r="D14" s="44"/>
    </row>
    <row r="15" spans="1:4" s="35" customFormat="1" ht="15">
      <c r="A15" s="16"/>
      <c r="B15" s="65" t="s">
        <v>131</v>
      </c>
      <c r="C15" s="97">
        <v>-4028</v>
      </c>
      <c r="D15" s="34">
        <v>-6724</v>
      </c>
    </row>
    <row r="16" spans="1:4" s="35" customFormat="1" ht="9" customHeight="1">
      <c r="A16" s="16"/>
      <c r="B16" s="14"/>
      <c r="C16" s="98"/>
      <c r="D16" s="44"/>
    </row>
    <row r="17" spans="1:4" s="35" customFormat="1" ht="15">
      <c r="A17" s="16"/>
      <c r="B17" s="65" t="s">
        <v>13</v>
      </c>
      <c r="C17" s="98"/>
      <c r="D17" s="44"/>
    </row>
    <row r="18" spans="1:4" s="35" customFormat="1" ht="15">
      <c r="A18" s="16"/>
      <c r="B18" s="14" t="s">
        <v>14</v>
      </c>
      <c r="C18" s="97">
        <v>6778</v>
      </c>
      <c r="D18" s="34">
        <v>7029</v>
      </c>
    </row>
    <row r="19" spans="1:4" s="35" customFormat="1" ht="15">
      <c r="A19" s="16"/>
      <c r="B19" s="14" t="s">
        <v>15</v>
      </c>
      <c r="C19" s="97">
        <v>-14</v>
      </c>
      <c r="D19" s="34">
        <v>-21</v>
      </c>
    </row>
    <row r="20" spans="1:4" s="35" customFormat="1" ht="15">
      <c r="A20" s="16"/>
      <c r="B20" s="14" t="s">
        <v>130</v>
      </c>
      <c r="C20" s="97">
        <v>6</v>
      </c>
      <c r="D20" s="34">
        <v>0</v>
      </c>
    </row>
    <row r="21" spans="1:4" s="35" customFormat="1" ht="15">
      <c r="A21" s="16"/>
      <c r="B21" s="66" t="s">
        <v>121</v>
      </c>
      <c r="C21" s="97">
        <v>-8</v>
      </c>
      <c r="D21" s="34">
        <v>427</v>
      </c>
    </row>
    <row r="22" spans="1:4" s="35" customFormat="1" ht="15">
      <c r="A22" s="16"/>
      <c r="B22" s="66" t="s">
        <v>16</v>
      </c>
      <c r="C22" s="97">
        <v>0</v>
      </c>
      <c r="D22" s="34">
        <v>1</v>
      </c>
    </row>
    <row r="23" spans="1:4" s="35" customFormat="1" ht="15">
      <c r="A23" s="16"/>
      <c r="B23" s="14" t="s">
        <v>17</v>
      </c>
      <c r="C23" s="97">
        <v>1326</v>
      </c>
      <c r="D23" s="44">
        <v>1405</v>
      </c>
    </row>
    <row r="24" spans="1:4" s="35" customFormat="1" ht="15">
      <c r="A24" s="16"/>
      <c r="B24" s="14" t="s">
        <v>132</v>
      </c>
      <c r="C24" s="99">
        <v>-55</v>
      </c>
      <c r="D24" s="83">
        <v>-104</v>
      </c>
    </row>
    <row r="25" spans="1:6" s="35" customFormat="1" ht="15">
      <c r="A25" s="16"/>
      <c r="B25" s="65" t="s">
        <v>18</v>
      </c>
      <c r="C25" s="97">
        <f>SUM(C15:C24)</f>
        <v>4005</v>
      </c>
      <c r="D25" s="34">
        <f>SUM(D15:D24)</f>
        <v>2013</v>
      </c>
      <c r="F25" s="95"/>
    </row>
    <row r="26" spans="1:4" s="35" customFormat="1" ht="9" customHeight="1">
      <c r="A26" s="16"/>
      <c r="B26" s="14"/>
      <c r="C26" s="98"/>
      <c r="D26" s="75"/>
    </row>
    <row r="27" spans="1:4" s="35" customFormat="1" ht="15">
      <c r="A27" s="16"/>
      <c r="B27" s="65" t="s">
        <v>19</v>
      </c>
      <c r="C27" s="97">
        <v>618</v>
      </c>
      <c r="D27" s="44">
        <v>-5349</v>
      </c>
    </row>
    <row r="28" spans="1:4" s="35" customFormat="1" ht="15">
      <c r="A28" s="16"/>
      <c r="B28" s="65" t="s">
        <v>20</v>
      </c>
      <c r="C28" s="97">
        <v>-5340</v>
      </c>
      <c r="D28" s="44">
        <v>-2421</v>
      </c>
    </row>
    <row r="29" spans="1:4" s="35" customFormat="1" ht="15">
      <c r="A29" s="16"/>
      <c r="B29" s="65" t="s">
        <v>21</v>
      </c>
      <c r="C29" s="99">
        <v>2670</v>
      </c>
      <c r="D29" s="83">
        <v>2332</v>
      </c>
    </row>
    <row r="30" spans="1:4" s="35" customFormat="1" ht="15">
      <c r="A30" s="16"/>
      <c r="B30" s="65" t="s">
        <v>134</v>
      </c>
      <c r="C30" s="98">
        <f>SUM(C25:C29)</f>
        <v>1953</v>
      </c>
      <c r="D30" s="44">
        <f>SUM(D25:D29)</f>
        <v>-3425</v>
      </c>
    </row>
    <row r="31" spans="1:4" s="35" customFormat="1" ht="9" customHeight="1">
      <c r="A31" s="16"/>
      <c r="B31" s="65"/>
      <c r="C31" s="97"/>
      <c r="D31" s="48"/>
    </row>
    <row r="32" spans="1:4" s="35" customFormat="1" ht="15">
      <c r="A32" s="16"/>
      <c r="B32" s="14" t="s">
        <v>22</v>
      </c>
      <c r="C32" s="97">
        <v>-1326</v>
      </c>
      <c r="D32" s="44">
        <v>-1405</v>
      </c>
    </row>
    <row r="33" spans="1:4" s="35" customFormat="1" ht="15">
      <c r="A33" s="16"/>
      <c r="B33" s="65" t="s">
        <v>129</v>
      </c>
      <c r="C33" s="97">
        <v>0</v>
      </c>
      <c r="D33" s="44">
        <v>87</v>
      </c>
    </row>
    <row r="34" spans="1:4" s="35" customFormat="1" ht="15">
      <c r="A34" s="16"/>
      <c r="B34" s="65" t="s">
        <v>23</v>
      </c>
      <c r="C34" s="97">
        <v>-51</v>
      </c>
      <c r="D34" s="75">
        <v>-74</v>
      </c>
    </row>
    <row r="35" spans="1:4" s="35" customFormat="1" ht="15">
      <c r="A35" s="16"/>
      <c r="B35" s="65" t="s">
        <v>135</v>
      </c>
      <c r="C35" s="84">
        <f>SUM(C30:C34)</f>
        <v>576</v>
      </c>
      <c r="D35" s="84">
        <f>SUM(D30:D34)</f>
        <v>-4817</v>
      </c>
    </row>
    <row r="36" spans="1:4" s="35" customFormat="1" ht="9" customHeight="1">
      <c r="A36" s="16"/>
      <c r="B36" s="14"/>
      <c r="C36" s="100"/>
      <c r="D36" s="80"/>
    </row>
    <row r="37" spans="1:4" s="35" customFormat="1" ht="15">
      <c r="A37" s="16"/>
      <c r="B37" s="14" t="s">
        <v>24</v>
      </c>
      <c r="C37" s="100"/>
      <c r="D37" s="80"/>
    </row>
    <row r="38" spans="1:4" s="35" customFormat="1" ht="9" customHeight="1">
      <c r="A38" s="16"/>
      <c r="B38" s="66"/>
      <c r="C38" s="98"/>
      <c r="D38" s="75"/>
    </row>
    <row r="39" spans="1:4" s="35" customFormat="1" ht="15">
      <c r="A39" s="16"/>
      <c r="B39" s="66" t="s">
        <v>25</v>
      </c>
      <c r="C39" s="98">
        <v>-2994</v>
      </c>
      <c r="D39" s="75">
        <v>-4744</v>
      </c>
    </row>
    <row r="40" spans="1:4" s="35" customFormat="1" ht="15">
      <c r="A40" s="16"/>
      <c r="B40" s="66" t="s">
        <v>26</v>
      </c>
      <c r="C40" s="98">
        <v>8</v>
      </c>
      <c r="D40" s="75">
        <v>39</v>
      </c>
    </row>
    <row r="41" spans="1:4" s="35" customFormat="1" ht="15">
      <c r="A41" s="16"/>
      <c r="B41" s="65" t="s">
        <v>27</v>
      </c>
      <c r="C41" s="85">
        <f>SUM(C39:C40)</f>
        <v>-2986</v>
      </c>
      <c r="D41" s="85">
        <f>SUM(D39:D40)</f>
        <v>-4705</v>
      </c>
    </row>
    <row r="42" spans="1:4" s="35" customFormat="1" ht="8.25" customHeight="1">
      <c r="A42" s="16"/>
      <c r="B42" s="20"/>
      <c r="C42" s="101"/>
      <c r="D42" s="80"/>
    </row>
    <row r="43" spans="1:4" s="35" customFormat="1" ht="15">
      <c r="A43" s="16"/>
      <c r="B43" s="66" t="s">
        <v>28</v>
      </c>
      <c r="C43" s="102"/>
      <c r="D43" s="75"/>
    </row>
    <row r="44" spans="1:4" s="35" customFormat="1" ht="9" customHeight="1">
      <c r="A44" s="16"/>
      <c r="B44" s="14"/>
      <c r="C44" s="102"/>
      <c r="D44" s="75"/>
    </row>
    <row r="45" spans="1:4" s="35" customFormat="1" ht="15" customHeight="1">
      <c r="A45" s="16"/>
      <c r="B45" s="14" t="s">
        <v>109</v>
      </c>
      <c r="C45" s="102">
        <v>0</v>
      </c>
      <c r="D45" s="75">
        <v>10490</v>
      </c>
    </row>
    <row r="46" spans="1:4" s="35" customFormat="1" ht="15">
      <c r="A46" s="16"/>
      <c r="B46" s="14" t="s">
        <v>29</v>
      </c>
      <c r="C46" s="80">
        <v>-1881</v>
      </c>
      <c r="D46" s="75">
        <v>-1634</v>
      </c>
    </row>
    <row r="47" spans="1:4" s="35" customFormat="1" ht="15">
      <c r="A47" s="16"/>
      <c r="B47" s="67" t="s">
        <v>30</v>
      </c>
      <c r="C47" s="80">
        <v>0</v>
      </c>
      <c r="D47" s="80">
        <v>3010</v>
      </c>
    </row>
    <row r="48" spans="1:4" s="35" customFormat="1" ht="15">
      <c r="A48" s="16"/>
      <c r="B48" s="65" t="s">
        <v>136</v>
      </c>
      <c r="C48" s="86">
        <f>SUM(C45:C47)</f>
        <v>-1881</v>
      </c>
      <c r="D48" s="86">
        <f>SUM(D45:D47)</f>
        <v>11866</v>
      </c>
    </row>
    <row r="49" spans="1:4" s="35" customFormat="1" ht="9" customHeight="1">
      <c r="A49" s="16"/>
      <c r="B49" s="14"/>
      <c r="C49" s="75"/>
      <c r="D49" s="75"/>
    </row>
    <row r="50" spans="1:4" s="35" customFormat="1" ht="15">
      <c r="A50" s="16"/>
      <c r="B50" s="65" t="s">
        <v>31</v>
      </c>
      <c r="C50" s="80">
        <f>C35+C41+C48</f>
        <v>-4291</v>
      </c>
      <c r="D50" s="80">
        <f>D35+D41+D48</f>
        <v>2344</v>
      </c>
    </row>
    <row r="51" spans="1:4" s="35" customFormat="1" ht="15">
      <c r="A51" s="16"/>
      <c r="B51" s="66" t="s">
        <v>0</v>
      </c>
      <c r="C51" s="80">
        <v>-257</v>
      </c>
      <c r="D51" s="80">
        <v>0</v>
      </c>
    </row>
    <row r="52" spans="1:4" s="35" customFormat="1" ht="15">
      <c r="A52" s="16"/>
      <c r="B52" s="14" t="s">
        <v>32</v>
      </c>
      <c r="C52" s="80">
        <v>1675</v>
      </c>
      <c r="D52" s="80">
        <v>-669</v>
      </c>
    </row>
    <row r="53" spans="1:4" s="35" customFormat="1" ht="15.75" thickBot="1">
      <c r="A53" s="16"/>
      <c r="B53" s="14" t="s">
        <v>33</v>
      </c>
      <c r="C53" s="81">
        <f>SUM(C50:C52)</f>
        <v>-2873</v>
      </c>
      <c r="D53" s="81">
        <f>SUM(D50:D52)</f>
        <v>1675</v>
      </c>
    </row>
    <row r="54" spans="1:4" s="35" customFormat="1" ht="8.25" customHeight="1" thickTop="1">
      <c r="A54" s="16"/>
      <c r="B54" s="14"/>
      <c r="C54" s="80"/>
      <c r="D54" s="80"/>
    </row>
    <row r="55" spans="1:4" s="35" customFormat="1" ht="15">
      <c r="A55" s="16"/>
      <c r="B55" s="14" t="s">
        <v>34</v>
      </c>
      <c r="C55" s="75"/>
      <c r="D55" s="75"/>
    </row>
    <row r="56" spans="1:4" s="35" customFormat="1" ht="15">
      <c r="A56" s="16"/>
      <c r="B56" s="14" t="s">
        <v>35</v>
      </c>
      <c r="C56" s="80">
        <v>738</v>
      </c>
      <c r="D56" s="80">
        <v>2622</v>
      </c>
    </row>
    <row r="57" spans="1:4" s="35" customFormat="1" ht="15">
      <c r="A57" s="16"/>
      <c r="B57" s="14" t="s">
        <v>36</v>
      </c>
      <c r="C57" s="87">
        <v>-3611</v>
      </c>
      <c r="D57" s="80">
        <v>-947</v>
      </c>
    </row>
    <row r="58" spans="1:4" s="35" customFormat="1" ht="15.75" thickBot="1">
      <c r="A58" s="16"/>
      <c r="B58" s="65"/>
      <c r="C58" s="81">
        <f>C56+C57</f>
        <v>-2873</v>
      </c>
      <c r="D58" s="81">
        <f>D56+D57</f>
        <v>1675</v>
      </c>
    </row>
    <row r="59" spans="1:2" s="35" customFormat="1" ht="15.75" thickTop="1">
      <c r="A59" s="16"/>
      <c r="B59" s="66"/>
    </row>
    <row r="60" spans="1:4" ht="12.75">
      <c r="A60" s="109" t="s">
        <v>37</v>
      </c>
      <c r="B60" s="109"/>
      <c r="C60" s="109"/>
      <c r="D60" s="109"/>
    </row>
    <row r="61" spans="1:4" ht="12.75">
      <c r="A61" s="107" t="s">
        <v>38</v>
      </c>
      <c r="B61" s="107"/>
      <c r="C61" s="107"/>
      <c r="D61" s="107"/>
    </row>
    <row r="62" spans="3:4" ht="15">
      <c r="C62" s="88"/>
      <c r="D62" s="88"/>
    </row>
  </sheetData>
  <mergeCells count="5">
    <mergeCell ref="A60:D60"/>
    <mergeCell ref="A61:D61"/>
    <mergeCell ref="A1:D1"/>
    <mergeCell ref="A2:D2"/>
    <mergeCell ref="A5:D5"/>
  </mergeCells>
  <printOptions/>
  <pageMargins left="1.34" right="0.31" top="0.6" bottom="0.21" header="0.25" footer="0.21"/>
  <pageSetup horizontalDpi="600" verticalDpi="600" orientation="portrait" paperSize="9" scale="85" r:id="rId1"/>
  <headerFooter alignWithMargins="0">
    <oddFooter>&amp;RSection A - Page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RALCO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Sheik Yee</dc:creator>
  <cp:keywords/>
  <dc:description/>
  <cp:lastModifiedBy>KC Leong</cp:lastModifiedBy>
  <cp:lastPrinted>2006-04-20T09:28:14Z</cp:lastPrinted>
  <dcterms:created xsi:type="dcterms:W3CDTF">2005-07-28T11:19:10Z</dcterms:created>
  <dcterms:modified xsi:type="dcterms:W3CDTF">2006-04-26T09:49:21Z</dcterms:modified>
  <cp:category/>
  <cp:version/>
  <cp:contentType/>
  <cp:contentStatus/>
</cp:coreProperties>
</file>